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Copeland\Desktop\Cadets\2799 QYR\Orders etc\"/>
    </mc:Choice>
  </mc:AlternateContent>
  <bookViews>
    <workbookView xWindow="0" yWindow="0" windowWidth="24000" windowHeight="9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39" i="1"/>
  <c r="I38" i="1"/>
  <c r="F38" i="1"/>
  <c r="C38" i="1"/>
  <c r="C35" i="1"/>
  <c r="I34" i="1"/>
  <c r="F34" i="1"/>
  <c r="C34" i="1"/>
  <c r="C31" i="1"/>
  <c r="I30" i="1"/>
  <c r="F30" i="1"/>
  <c r="C30" i="1"/>
  <c r="C27" i="1"/>
  <c r="I26" i="1"/>
  <c r="F26" i="1"/>
  <c r="C26" i="1"/>
  <c r="L25" i="1"/>
  <c r="I25" i="1"/>
  <c r="H25" i="1"/>
  <c r="F25" i="1"/>
  <c r="E25" i="1"/>
  <c r="C25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D12" i="1"/>
  <c r="H11" i="1"/>
  <c r="H9" i="1"/>
  <c r="I7" i="1"/>
  <c r="H7" i="1"/>
  <c r="C7" i="1"/>
  <c r="C5" i="1"/>
  <c r="L3" i="1"/>
  <c r="B3" i="1"/>
  <c r="A1" i="1"/>
</calcChain>
</file>

<file path=xl/sharedStrings.xml><?xml version="1.0" encoding="utf-8"?>
<sst xmlns="http://schemas.openxmlformats.org/spreadsheetml/2006/main" count="57" uniqueCount="38">
  <si>
    <t>Weekly Routine Orders</t>
  </si>
  <si>
    <t>Date:</t>
  </si>
  <si>
    <t>RO No.</t>
  </si>
  <si>
    <t>CAF Member Dress:</t>
  </si>
  <si>
    <t>Duty Personnel:</t>
  </si>
  <si>
    <t>Cadet Dress:</t>
  </si>
  <si>
    <t>Training Night Routine:</t>
  </si>
  <si>
    <t>(All times 24hr clock)</t>
  </si>
  <si>
    <t>Start</t>
  </si>
  <si>
    <t>Finish</t>
  </si>
  <si>
    <t>Arrival</t>
  </si>
  <si>
    <t>Fall-In / Inspection / Opening</t>
  </si>
  <si>
    <t>Period One</t>
  </si>
  <si>
    <t>Break</t>
  </si>
  <si>
    <t>Period Two</t>
  </si>
  <si>
    <t>Period Three</t>
  </si>
  <si>
    <t>Fall-In / Closing</t>
  </si>
  <si>
    <t>Dismissal Time</t>
  </si>
  <si>
    <t>Mandatory Training</t>
  </si>
  <si>
    <t>Period 1</t>
  </si>
  <si>
    <t>Period 2</t>
  </si>
  <si>
    <t>Period 3</t>
  </si>
  <si>
    <t>to</t>
  </si>
  <si>
    <t>Green Star</t>
  </si>
  <si>
    <t>PO/EO</t>
  </si>
  <si>
    <t>PO Title</t>
  </si>
  <si>
    <t>Instructor</t>
  </si>
  <si>
    <t>Location</t>
  </si>
  <si>
    <t>Red Star</t>
  </si>
  <si>
    <t>Silver Star</t>
  </si>
  <si>
    <t>Gold Star</t>
  </si>
  <si>
    <t>Master Cadet</t>
  </si>
  <si>
    <t>Transport pers equip</t>
  </si>
  <si>
    <t>Knots and Lashings</t>
  </si>
  <si>
    <t>Knots and Lashings ®</t>
  </si>
  <si>
    <t>Transport pers equip ®</t>
  </si>
  <si>
    <t>Plan a Lesson</t>
  </si>
  <si>
    <t>Participate in a Mentoring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</si>
</sst>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5" fontId="3" fillId="0" borderId="2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15" fontId="0" fillId="0" borderId="0" xfId="0" applyNumberForma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shrinkToFit="1"/>
    </xf>
    <xf numFmtId="15" fontId="2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2" fillId="0" borderId="0" xfId="0" applyFont="1" applyAlignment="1" applyProtection="1">
      <alignment horizontal="right" shrinkToFit="1"/>
    </xf>
    <xf numFmtId="0" fontId="0" fillId="0" borderId="0" xfId="0" applyAlignment="1" applyProtection="1">
      <alignment horizontal="right" shrinkToFit="1"/>
    </xf>
    <xf numFmtId="1" fontId="0" fillId="0" borderId="0" xfId="0" applyNumberFormat="1" applyBorder="1" applyAlignment="1" applyProtection="1">
      <alignment horizontal="center" shrinkToFit="1"/>
    </xf>
    <xf numFmtId="0" fontId="4" fillId="0" borderId="0" xfId="0" applyFo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5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20" fontId="3" fillId="0" borderId="6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20" fontId="3" fillId="0" borderId="5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7" xfId="0" applyFont="1" applyFill="1" applyBorder="1" applyAlignment="1" applyProtection="1"/>
    <xf numFmtId="0" fontId="0" fillId="0" borderId="0" xfId="0" applyAlignment="1">
      <alignment shrinkToFit="1"/>
    </xf>
    <xf numFmtId="20" fontId="3" fillId="0" borderId="5" xfId="0" applyNumberFormat="1" applyFont="1" applyFill="1" applyBorder="1" applyAlignment="1" applyProtection="1">
      <alignment horizontal="center"/>
    </xf>
    <xf numFmtId="20" fontId="0" fillId="0" borderId="5" xfId="0" applyNumberForma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20" fontId="7" fillId="2" borderId="14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20" fontId="7" fillId="2" borderId="16" xfId="0" applyNumberFormat="1" applyFont="1" applyFill="1" applyBorder="1" applyAlignment="1" applyProtection="1">
      <alignment horizontal="center"/>
    </xf>
    <xf numFmtId="20" fontId="7" fillId="2" borderId="17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right"/>
    </xf>
    <xf numFmtId="20" fontId="7" fillId="2" borderId="17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20" fontId="7" fillId="2" borderId="18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 wrapText="1"/>
    </xf>
    <xf numFmtId="0" fontId="0" fillId="0" borderId="20" xfId="0" applyBorder="1" applyProtection="1"/>
    <xf numFmtId="2" fontId="3" fillId="0" borderId="21" xfId="0" applyNumberFormat="1" applyFont="1" applyBorder="1" applyAlignment="1" applyProtection="1">
      <alignment horizontal="center"/>
    </xf>
    <xf numFmtId="0" fontId="0" fillId="0" borderId="22" xfId="0" applyNumberFormat="1" applyBorder="1" applyAlignment="1" applyProtection="1">
      <alignment horizontal="center"/>
    </xf>
    <xf numFmtId="0" fontId="0" fillId="0" borderId="23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 vertical="center" wrapText="1"/>
    </xf>
    <xf numFmtId="0" fontId="3" fillId="0" borderId="25" xfId="0" applyFont="1" applyBorder="1" applyProtection="1"/>
    <xf numFmtId="2" fontId="3" fillId="0" borderId="26" xfId="0" applyNumberFormat="1" applyFont="1" applyBorder="1" applyAlignment="1" applyProtection="1">
      <alignment horizontal="center"/>
    </xf>
    <xf numFmtId="2" fontId="3" fillId="0" borderId="27" xfId="0" applyNumberFormat="1" applyFont="1" applyBorder="1" applyAlignment="1" applyProtection="1">
      <alignment horizontal="center"/>
    </xf>
    <xf numFmtId="2" fontId="3" fillId="0" borderId="28" xfId="0" applyNumberFormat="1" applyFont="1" applyBorder="1" applyAlignment="1" applyProtection="1">
      <alignment horizontal="center"/>
    </xf>
    <xf numFmtId="2" fontId="3" fillId="0" borderId="29" xfId="0" applyNumberFormat="1" applyFont="1" applyBorder="1" applyAlignment="1" applyProtection="1">
      <alignment horizontal="center"/>
    </xf>
    <xf numFmtId="0" fontId="0" fillId="0" borderId="30" xfId="0" applyNumberFormat="1" applyBorder="1" applyAlignment="1" applyProtection="1">
      <alignment horizontal="center"/>
    </xf>
    <xf numFmtId="0" fontId="0" fillId="0" borderId="31" xfId="0" applyNumberFormat="1" applyBorder="1" applyAlignment="1" applyProtection="1">
      <alignment horizontal="center"/>
    </xf>
    <xf numFmtId="0" fontId="0" fillId="0" borderId="32" xfId="0" applyBorder="1" applyProtection="1"/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Protection="1"/>
    <xf numFmtId="2" fontId="3" fillId="0" borderId="35" xfId="0" applyNumberFormat="1" applyFont="1" applyBorder="1" applyAlignment="1" applyProtection="1">
      <alignment horizontal="center"/>
    </xf>
    <xf numFmtId="2" fontId="3" fillId="0" borderId="36" xfId="0" applyNumberFormat="1" applyFont="1" applyBorder="1" applyAlignment="1" applyProtection="1">
      <alignment horizontal="center"/>
    </xf>
    <xf numFmtId="2" fontId="3" fillId="0" borderId="37" xfId="0" applyNumberFormat="1" applyFont="1" applyBorder="1" applyAlignment="1" applyProtection="1">
      <alignment horizontal="center"/>
    </xf>
    <xf numFmtId="2" fontId="3" fillId="0" borderId="38" xfId="0" applyNumberFormat="1" applyFont="1" applyBorder="1" applyAlignment="1" applyProtection="1">
      <alignment horizontal="center"/>
    </xf>
    <xf numFmtId="0" fontId="0" fillId="0" borderId="39" xfId="0" applyNumberFormat="1" applyBorder="1" applyAlignment="1" applyProtection="1">
      <alignment horizontal="center"/>
    </xf>
    <xf numFmtId="0" fontId="0" fillId="0" borderId="40" xfId="0" applyNumberFormat="1" applyBorder="1" applyAlignment="1" applyProtection="1">
      <alignment horizontal="center"/>
    </xf>
    <xf numFmtId="2" fontId="3" fillId="0" borderId="41" xfId="0" applyNumberFormat="1" applyFont="1" applyBorder="1" applyAlignment="1" applyProtection="1">
      <alignment horizontal="center"/>
    </xf>
    <xf numFmtId="2" fontId="3" fillId="0" borderId="42" xfId="0" applyNumberFormat="1" applyFont="1" applyBorder="1" applyAlignment="1" applyProtection="1">
      <alignment horizontal="center"/>
    </xf>
    <xf numFmtId="2" fontId="3" fillId="0" borderId="43" xfId="0" applyNumberFormat="1" applyFont="1" applyBorder="1" applyAlignment="1" applyProtection="1">
      <alignment horizontal="center"/>
    </xf>
    <xf numFmtId="2" fontId="3" fillId="0" borderId="44" xfId="0" applyNumberFormat="1" applyFont="1" applyBorder="1" applyAlignment="1" applyProtection="1">
      <alignment horizontal="center"/>
    </xf>
    <xf numFmtId="0" fontId="0" fillId="0" borderId="45" xfId="0" applyNumberFormat="1" applyBorder="1" applyAlignment="1" applyProtection="1">
      <alignment horizontal="center"/>
    </xf>
    <xf numFmtId="0" fontId="0" fillId="0" borderId="46" xfId="0" applyNumberFormat="1" applyBorder="1" applyAlignment="1" applyProtection="1">
      <alignment horizontal="center"/>
    </xf>
    <xf numFmtId="2" fontId="3" fillId="0" borderId="47" xfId="0" applyNumberFormat="1" applyFont="1" applyBorder="1" applyAlignment="1" applyProtection="1">
      <alignment horizontal="center"/>
    </xf>
    <xf numFmtId="0" fontId="0" fillId="0" borderId="48" xfId="0" applyNumberFormat="1" applyBorder="1" applyAlignment="1" applyProtection="1">
      <alignment horizontal="center"/>
    </xf>
    <xf numFmtId="2" fontId="3" fillId="0" borderId="49" xfId="0" applyNumberFormat="1" applyFont="1" applyBorder="1" applyAlignment="1" applyProtection="1">
      <alignment horizontal="center"/>
    </xf>
    <xf numFmtId="0" fontId="0" fillId="0" borderId="50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Copeland\Desktop\Cadets\2799%20QYR\2799%20_17_18__Training_Template_v17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Info"/>
      <sheetName val="Master PO Schedule"/>
      <sheetName val="PO - Instr - Rm List"/>
      <sheetName val="In-year Trg Plan"/>
      <sheetName val="Weekly Trg"/>
      <sheetName val="Other Activities"/>
      <sheetName val="Duty Pers"/>
      <sheetName val="Routine Order"/>
    </sheetNames>
    <sheetDataSet>
      <sheetData sheetId="0">
        <row r="1">
          <cell r="B1" t="str">
            <v>2799 QYR RCACC</v>
          </cell>
        </row>
        <row r="4">
          <cell r="B4">
            <v>0.78472222222222221</v>
          </cell>
        </row>
        <row r="5">
          <cell r="B5">
            <v>0.79166666666666663</v>
          </cell>
        </row>
        <row r="6">
          <cell r="B6">
            <v>0.80902777777777779</v>
          </cell>
        </row>
        <row r="7">
          <cell r="B7">
            <v>0.82986111111111116</v>
          </cell>
        </row>
        <row r="8">
          <cell r="B8">
            <v>0.83333333333333337</v>
          </cell>
        </row>
        <row r="9">
          <cell r="B9">
            <v>0.85763888888888884</v>
          </cell>
        </row>
        <row r="10">
          <cell r="B10">
            <v>0.87847222222222221</v>
          </cell>
        </row>
        <row r="11">
          <cell r="B11">
            <v>0.90625</v>
          </cell>
        </row>
        <row r="12">
          <cell r="B12">
            <v>0.91666666666666663</v>
          </cell>
        </row>
      </sheetData>
      <sheetData sheetId="1"/>
      <sheetData sheetId="2"/>
      <sheetData sheetId="3">
        <row r="4">
          <cell r="D4">
            <v>42986</v>
          </cell>
          <cell r="E4">
            <v>42993</v>
          </cell>
          <cell r="F4">
            <v>43000</v>
          </cell>
          <cell r="G4">
            <v>43007</v>
          </cell>
          <cell r="H4">
            <v>43014</v>
          </cell>
          <cell r="I4">
            <v>43021</v>
          </cell>
          <cell r="J4">
            <v>43028</v>
          </cell>
          <cell r="K4">
            <v>43035</v>
          </cell>
          <cell r="L4">
            <v>43042</v>
          </cell>
          <cell r="M4">
            <v>43049</v>
          </cell>
          <cell r="N4">
            <v>43056</v>
          </cell>
          <cell r="O4">
            <v>43063</v>
          </cell>
          <cell r="P4">
            <v>43070</v>
          </cell>
          <cell r="Q4">
            <v>43077</v>
          </cell>
          <cell r="R4">
            <v>43084</v>
          </cell>
          <cell r="S4">
            <v>43091</v>
          </cell>
          <cell r="T4">
            <v>43098</v>
          </cell>
          <cell r="U4">
            <v>43105</v>
          </cell>
          <cell r="V4">
            <v>43112</v>
          </cell>
          <cell r="W4">
            <v>43119</v>
          </cell>
          <cell r="X4">
            <v>43126</v>
          </cell>
          <cell r="Y4">
            <v>43133</v>
          </cell>
          <cell r="Z4">
            <v>43140</v>
          </cell>
          <cell r="AA4">
            <v>43147</v>
          </cell>
          <cell r="AB4">
            <v>43154</v>
          </cell>
          <cell r="AC4">
            <v>43161</v>
          </cell>
          <cell r="AD4">
            <v>43168</v>
          </cell>
          <cell r="AE4">
            <v>43175</v>
          </cell>
          <cell r="AF4">
            <v>43182</v>
          </cell>
          <cell r="AG4">
            <v>43189</v>
          </cell>
          <cell r="AH4">
            <v>43196</v>
          </cell>
          <cell r="AI4">
            <v>43203</v>
          </cell>
          <cell r="AJ4">
            <v>43210</v>
          </cell>
          <cell r="AK4">
            <v>43217</v>
          </cell>
          <cell r="AL4">
            <v>43224</v>
          </cell>
          <cell r="AM4">
            <v>43231</v>
          </cell>
          <cell r="AN4">
            <v>43238</v>
          </cell>
          <cell r="AO4">
            <v>43245</v>
          </cell>
          <cell r="AP4">
            <v>43252</v>
          </cell>
          <cell r="AQ4">
            <v>43259</v>
          </cell>
          <cell r="AR4">
            <v>43266</v>
          </cell>
          <cell r="AS4">
            <v>43273</v>
          </cell>
          <cell r="AT4">
            <v>43280</v>
          </cell>
          <cell r="AU4">
            <v>43287</v>
          </cell>
          <cell r="AV4">
            <v>43294</v>
          </cell>
        </row>
        <row r="5">
          <cell r="D5" t="str">
            <v>CO Parade</v>
          </cell>
          <cell r="E5" t="str">
            <v>M-PSRY.01a</v>
          </cell>
          <cell r="F5" t="str">
            <v>Sports</v>
          </cell>
          <cell r="G5" t="str">
            <v>M-107.01</v>
          </cell>
          <cell r="H5" t="str">
            <v>M-122.04</v>
          </cell>
          <cell r="I5" t="str">
            <v>M-107.02</v>
          </cell>
          <cell r="J5" t="str">
            <v>M-107.04</v>
          </cell>
          <cell r="K5" t="str">
            <v>M-108.04</v>
          </cell>
          <cell r="L5" t="str">
            <v>M-120.01</v>
          </cell>
          <cell r="M5" t="str">
            <v>CO Parade</v>
          </cell>
          <cell r="N5" t="str">
            <v>M-108.05</v>
          </cell>
          <cell r="O5" t="str">
            <v>M-108.06</v>
          </cell>
          <cell r="P5" t="str">
            <v>M-101.01</v>
          </cell>
          <cell r="Q5" t="str">
            <v>M-108.07</v>
          </cell>
          <cell r="R5" t="str">
            <v>Mess Dinner</v>
          </cell>
          <cell r="S5" t="str">
            <v>Stand Down</v>
          </cell>
          <cell r="T5" t="str">
            <v>Stand Down</v>
          </cell>
          <cell r="U5" t="str">
            <v>M-103.02</v>
          </cell>
          <cell r="V5" t="str">
            <v>M-121.02a</v>
          </cell>
          <cell r="W5" t="str">
            <v>CO Parade</v>
          </cell>
          <cell r="X5" t="str">
            <v>C-121.04a</v>
          </cell>
          <cell r="Y5" t="str">
            <v>M-108.10</v>
          </cell>
          <cell r="Z5" t="str">
            <v>M-106.03a</v>
          </cell>
          <cell r="AA5" t="str">
            <v>M-121.03b</v>
          </cell>
          <cell r="AB5" t="str">
            <v>M-104.01a</v>
          </cell>
          <cell r="AC5" t="str">
            <v>C-103.03</v>
          </cell>
          <cell r="AD5" t="str">
            <v>M-121.06</v>
          </cell>
          <cell r="AE5" t="str">
            <v>March Break</v>
          </cell>
          <cell r="AF5" t="str">
            <v>Tagging Weekend</v>
          </cell>
          <cell r="AG5" t="str">
            <v>M-106.05a</v>
          </cell>
          <cell r="AH5" t="str">
            <v>M-104.02a</v>
          </cell>
          <cell r="AI5" t="str">
            <v>Stand Down</v>
          </cell>
          <cell r="AJ5" t="str">
            <v>C-121.01a</v>
          </cell>
          <cell r="AK5" t="str">
            <v>C-121.01c</v>
          </cell>
          <cell r="AL5" t="str">
            <v>MST 3 4 Biv FTX</v>
          </cell>
          <cell r="AM5" t="str">
            <v>M-103.03b</v>
          </cell>
          <cell r="AN5" t="str">
            <v>CO Parade</v>
          </cell>
          <cell r="AO5" t="str">
            <v>C-107.01c</v>
          </cell>
          <cell r="AP5" t="str">
            <v>Annual Practice</v>
          </cell>
          <cell r="AQ5" t="str">
            <v>Admin</v>
          </cell>
          <cell r="AR5" t="str">
            <v>Admin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</row>
        <row r="6">
          <cell r="D6" t="str">
            <v>CO's Parade</v>
          </cell>
          <cell r="E6" t="str">
            <v>No Training</v>
          </cell>
          <cell r="F6">
            <v>0</v>
          </cell>
          <cell r="G6" t="str">
            <v>GCK</v>
          </cell>
          <cell r="H6" t="str">
            <v>Navigation</v>
          </cell>
          <cell r="I6" t="str">
            <v>GCK</v>
          </cell>
          <cell r="J6" t="str">
            <v>GCK</v>
          </cell>
          <cell r="K6" t="str">
            <v>Drill</v>
          </cell>
          <cell r="L6" t="str">
            <v>Drill</v>
          </cell>
          <cell r="M6" t="str">
            <v>CO's Parade</v>
          </cell>
          <cell r="N6" t="str">
            <v>Drill</v>
          </cell>
          <cell r="O6" t="str">
            <v>Drill</v>
          </cell>
          <cell r="P6" t="str">
            <v>No Training</v>
          </cell>
          <cell r="Q6" t="str">
            <v>Drill</v>
          </cell>
          <cell r="R6" t="str">
            <v>No Training</v>
          </cell>
          <cell r="S6">
            <v>0</v>
          </cell>
          <cell r="T6">
            <v>0</v>
          </cell>
          <cell r="U6" t="str">
            <v>Leadership</v>
          </cell>
          <cell r="V6" t="str">
            <v>Field Training</v>
          </cell>
          <cell r="W6" t="str">
            <v>CO's Parade</v>
          </cell>
          <cell r="X6" t="str">
            <v>Field Training</v>
          </cell>
          <cell r="Y6" t="str">
            <v>Drill</v>
          </cell>
          <cell r="Z6" t="str">
            <v>Marksmanship</v>
          </cell>
          <cell r="AA6" t="str">
            <v>Field Training</v>
          </cell>
          <cell r="AB6" t="str">
            <v>Leadership</v>
          </cell>
          <cell r="AC6" t="str">
            <v>Leadership</v>
          </cell>
          <cell r="AD6" t="str">
            <v>Field Training</v>
          </cell>
          <cell r="AE6" t="str">
            <v>No Training</v>
          </cell>
          <cell r="AF6">
            <v>0</v>
          </cell>
          <cell r="AG6" t="str">
            <v>Marksmanship</v>
          </cell>
          <cell r="AH6" t="str">
            <v>Leadership</v>
          </cell>
          <cell r="AI6">
            <v>0</v>
          </cell>
          <cell r="AJ6" t="str">
            <v>Field Training</v>
          </cell>
          <cell r="AK6" t="str">
            <v>Field Training</v>
          </cell>
          <cell r="AL6" t="str">
            <v>No Training</v>
          </cell>
          <cell r="AM6" t="str">
            <v>Leadership</v>
          </cell>
          <cell r="AN6" t="str">
            <v>CO's Parade</v>
          </cell>
          <cell r="AO6" t="str">
            <v>GCK</v>
          </cell>
          <cell r="AP6" t="str">
            <v>Annual Review</v>
          </cell>
          <cell r="AQ6" t="str">
            <v>Annual Review</v>
          </cell>
          <cell r="AR6" t="str">
            <v>Annual Review</v>
          </cell>
          <cell r="AS6" t="e">
            <v>#N/A</v>
          </cell>
          <cell r="AT6" t="e">
            <v>#N/A</v>
          </cell>
          <cell r="AU6" t="e">
            <v>#N/A</v>
          </cell>
          <cell r="AV6" t="e">
            <v>#N/A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</row>
        <row r="9">
          <cell r="D9" t="str">
            <v>Open House</v>
          </cell>
          <cell r="E9" t="str">
            <v>M-PSRY.01b</v>
          </cell>
          <cell r="F9" t="str">
            <v>Sports</v>
          </cell>
          <cell r="G9" t="str">
            <v>M-123.01</v>
          </cell>
          <cell r="H9" t="str">
            <v>M-122.05a</v>
          </cell>
          <cell r="I9" t="str">
            <v>M-107.03</v>
          </cell>
          <cell r="J9" t="str">
            <v>M-108.02</v>
          </cell>
          <cell r="K9" t="str">
            <v>M-107.05a</v>
          </cell>
          <cell r="L9" t="str">
            <v>C-120.01a</v>
          </cell>
          <cell r="M9" t="str">
            <v>M-106.01</v>
          </cell>
          <cell r="N9" t="str">
            <v>M-121.01a</v>
          </cell>
          <cell r="O9" t="str">
            <v>M-121.01a</v>
          </cell>
          <cell r="P9" t="str">
            <v>C-107.03a</v>
          </cell>
          <cell r="Q9" t="str">
            <v>C-107.01a</v>
          </cell>
          <cell r="R9" t="str">
            <v>Mess Dinner</v>
          </cell>
          <cell r="S9" t="str">
            <v>Stand Down</v>
          </cell>
          <cell r="T9" t="str">
            <v>Stand Down</v>
          </cell>
          <cell r="U9" t="str">
            <v>C-107.04</v>
          </cell>
          <cell r="V9" t="str">
            <v>M-121.02b</v>
          </cell>
          <cell r="W9" t="str">
            <v>C-121.02</v>
          </cell>
          <cell r="X9" t="str">
            <v>C-121.04b</v>
          </cell>
          <cell r="Y9" t="str">
            <v>M-108.09</v>
          </cell>
          <cell r="Z9" t="str">
            <v>M-106.03b</v>
          </cell>
          <cell r="AA9" t="str">
            <v>M-121.03c</v>
          </cell>
          <cell r="AB9" t="str">
            <v>M-104.01b</v>
          </cell>
          <cell r="AC9" t="str">
            <v>M-121.05</v>
          </cell>
          <cell r="AD9" t="str">
            <v>O-LOP</v>
          </cell>
          <cell r="AE9" t="str">
            <v>March Break</v>
          </cell>
          <cell r="AF9" t="str">
            <v>C-108.02a</v>
          </cell>
          <cell r="AG9" t="str">
            <v>M-106.05b</v>
          </cell>
          <cell r="AH9" t="str">
            <v>M-104.02b</v>
          </cell>
          <cell r="AI9" t="str">
            <v>Stand Down</v>
          </cell>
          <cell r="AJ9" t="str">
            <v>C-121.01b</v>
          </cell>
          <cell r="AK9" t="str">
            <v>C-121.01d</v>
          </cell>
          <cell r="AL9" t="str">
            <v>MST 3 4 Biv FTX</v>
          </cell>
          <cell r="AM9" t="str">
            <v>C-108.01f</v>
          </cell>
          <cell r="AN9" t="str">
            <v>C-107.01b</v>
          </cell>
          <cell r="AO9" t="str">
            <v>C-108.01d</v>
          </cell>
          <cell r="AP9" t="str">
            <v>Annual Practice</v>
          </cell>
          <cell r="AQ9" t="str">
            <v>Admin</v>
          </cell>
          <cell r="AR9" t="str">
            <v>Admin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D10" t="str">
            <v>CAF Famil</v>
          </cell>
          <cell r="E10" t="str">
            <v>No Training</v>
          </cell>
          <cell r="F10">
            <v>0</v>
          </cell>
          <cell r="G10" t="str">
            <v>Trekking</v>
          </cell>
          <cell r="H10" t="str">
            <v>Navigation</v>
          </cell>
          <cell r="I10" t="str">
            <v>GCK</v>
          </cell>
          <cell r="J10" t="str">
            <v>Drill</v>
          </cell>
          <cell r="K10" t="str">
            <v>GCK</v>
          </cell>
          <cell r="L10" t="str">
            <v>Biathlon</v>
          </cell>
          <cell r="M10" t="str">
            <v>Marksmanship</v>
          </cell>
          <cell r="N10" t="str">
            <v>Field Training</v>
          </cell>
          <cell r="O10" t="str">
            <v>Field Training</v>
          </cell>
          <cell r="P10" t="str">
            <v>GCK</v>
          </cell>
          <cell r="Q10" t="str">
            <v>GCK</v>
          </cell>
          <cell r="R10" t="str">
            <v>No Training</v>
          </cell>
          <cell r="S10">
            <v>0</v>
          </cell>
          <cell r="T10">
            <v>0</v>
          </cell>
          <cell r="U10" t="str">
            <v>GCK</v>
          </cell>
          <cell r="V10" t="str">
            <v>Field Training</v>
          </cell>
          <cell r="W10" t="str">
            <v>Field Training</v>
          </cell>
          <cell r="X10" t="str">
            <v>Field Training</v>
          </cell>
          <cell r="Y10" t="str">
            <v>Drill</v>
          </cell>
          <cell r="Z10" t="str">
            <v>Marksmanship</v>
          </cell>
          <cell r="AA10" t="str">
            <v>Field Training</v>
          </cell>
          <cell r="AB10" t="str">
            <v>Leadership</v>
          </cell>
          <cell r="AC10" t="str">
            <v>Field Training</v>
          </cell>
          <cell r="AD10" t="str">
            <v>CAF Famil</v>
          </cell>
          <cell r="AE10" t="str">
            <v>No Training</v>
          </cell>
          <cell r="AF10" t="str">
            <v>Drill</v>
          </cell>
          <cell r="AG10" t="str">
            <v>Marksmanship</v>
          </cell>
          <cell r="AH10" t="str">
            <v>Leadership</v>
          </cell>
          <cell r="AI10">
            <v>0</v>
          </cell>
          <cell r="AJ10" t="str">
            <v>Field Training</v>
          </cell>
          <cell r="AK10" t="str">
            <v>Field Training</v>
          </cell>
          <cell r="AL10" t="str">
            <v>No Training</v>
          </cell>
          <cell r="AM10" t="str">
            <v>Drill</v>
          </cell>
          <cell r="AN10" t="str">
            <v>GCK</v>
          </cell>
          <cell r="AO10" t="str">
            <v>Drill</v>
          </cell>
          <cell r="AP10" t="str">
            <v>Annual Review</v>
          </cell>
          <cell r="AQ10" t="str">
            <v>Annual Review</v>
          </cell>
          <cell r="AR10" t="str">
            <v>Annual Review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</row>
        <row r="13">
          <cell r="D13" t="str">
            <v>Open House</v>
          </cell>
          <cell r="E13" t="str">
            <v>M-122.01</v>
          </cell>
          <cell r="F13" t="str">
            <v>Sports</v>
          </cell>
          <cell r="G13" t="str">
            <v>M-122.03</v>
          </cell>
          <cell r="H13" t="str">
            <v>M122.05b</v>
          </cell>
          <cell r="I13" t="str">
            <v>M-108.01</v>
          </cell>
          <cell r="J13" t="str">
            <v>M-108.03</v>
          </cell>
          <cell r="K13" t="str">
            <v>M-107.05b</v>
          </cell>
          <cell r="L13" t="str">
            <v>C-120.01b</v>
          </cell>
          <cell r="M13" t="str">
            <v>M-106.02</v>
          </cell>
          <cell r="N13" t="str">
            <v>M-121.01b</v>
          </cell>
          <cell r="O13" t="str">
            <v>M-121.01b</v>
          </cell>
          <cell r="P13" t="str">
            <v>C-107.03b</v>
          </cell>
          <cell r="Q13" t="str">
            <v>M-107.06</v>
          </cell>
          <cell r="R13" t="str">
            <v>Mess Dinner</v>
          </cell>
          <cell r="S13" t="str">
            <v>Stand Down</v>
          </cell>
          <cell r="T13" t="str">
            <v>Stand Down</v>
          </cell>
          <cell r="U13" t="str">
            <v>M-108.08</v>
          </cell>
          <cell r="V13" t="str">
            <v>M-120.02</v>
          </cell>
          <cell r="W13" t="str">
            <v>C-121.03</v>
          </cell>
          <cell r="X13" t="str">
            <v>M-103.03a</v>
          </cell>
          <cell r="Y13" t="str">
            <v>M-121.03a</v>
          </cell>
          <cell r="Z13" t="str">
            <v>M-106.04</v>
          </cell>
          <cell r="AA13" t="str">
            <v>M-121.04</v>
          </cell>
          <cell r="AB13" t="str">
            <v>M-104.01c</v>
          </cell>
          <cell r="AC13" t="str">
            <v>M-108.11</v>
          </cell>
          <cell r="AD13" t="str">
            <v>C-108.01b</v>
          </cell>
          <cell r="AE13" t="str">
            <v>March Break</v>
          </cell>
          <cell r="AF13" t="str">
            <v>C-108.02b</v>
          </cell>
          <cell r="AG13" t="str">
            <v>M-106.05c</v>
          </cell>
          <cell r="AH13" t="str">
            <v>M-104.02c</v>
          </cell>
          <cell r="AI13" t="str">
            <v>Stand Down</v>
          </cell>
          <cell r="AJ13" t="str">
            <v>O-LOP</v>
          </cell>
          <cell r="AK13" t="str">
            <v>C-108.01a</v>
          </cell>
          <cell r="AL13" t="str">
            <v>MST 3 4 Biv FTX</v>
          </cell>
          <cell r="AM13" t="str">
            <v>C-108.02c</v>
          </cell>
          <cell r="AN13" t="str">
            <v>C-108.01c</v>
          </cell>
          <cell r="AO13" t="str">
            <v>C-108.01e</v>
          </cell>
          <cell r="AP13" t="str">
            <v>Annual Practice</v>
          </cell>
          <cell r="AQ13" t="str">
            <v>Admin</v>
          </cell>
          <cell r="AR13" t="str">
            <v>Admin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D14" t="str">
            <v>CAF Famil</v>
          </cell>
          <cell r="E14" t="str">
            <v>Navigation</v>
          </cell>
          <cell r="F14">
            <v>0</v>
          </cell>
          <cell r="G14" t="str">
            <v>Navigation</v>
          </cell>
          <cell r="H14" t="str">
            <v>Navigation</v>
          </cell>
          <cell r="I14" t="str">
            <v>Drill</v>
          </cell>
          <cell r="J14" t="str">
            <v>Drill</v>
          </cell>
          <cell r="K14" t="str">
            <v>GCK</v>
          </cell>
          <cell r="L14" t="str">
            <v>Biathlon</v>
          </cell>
          <cell r="M14" t="str">
            <v>Marksmanship</v>
          </cell>
          <cell r="N14" t="str">
            <v>Field Training</v>
          </cell>
          <cell r="O14" t="str">
            <v>Field Training</v>
          </cell>
          <cell r="P14" t="str">
            <v>GCK</v>
          </cell>
          <cell r="Q14" t="str">
            <v>GCK</v>
          </cell>
          <cell r="R14" t="str">
            <v>No Training</v>
          </cell>
          <cell r="S14">
            <v>0</v>
          </cell>
          <cell r="T14">
            <v>0</v>
          </cell>
          <cell r="U14" t="str">
            <v>Drill</v>
          </cell>
          <cell r="V14" t="str">
            <v>Drill</v>
          </cell>
          <cell r="W14" t="str">
            <v>Field Training</v>
          </cell>
          <cell r="X14" t="str">
            <v>Leadership</v>
          </cell>
          <cell r="Y14" t="str">
            <v>Field Training</v>
          </cell>
          <cell r="Z14" t="str">
            <v>Marksmanship</v>
          </cell>
          <cell r="AA14" t="str">
            <v>Field Training</v>
          </cell>
          <cell r="AB14" t="str">
            <v>Leadership</v>
          </cell>
          <cell r="AC14" t="str">
            <v>Drill</v>
          </cell>
          <cell r="AD14" t="str">
            <v>Drill</v>
          </cell>
          <cell r="AE14" t="str">
            <v>No Training</v>
          </cell>
          <cell r="AF14" t="str">
            <v>Drill</v>
          </cell>
          <cell r="AG14" t="str">
            <v>Marksmanship</v>
          </cell>
          <cell r="AH14" t="str">
            <v>Leadership</v>
          </cell>
          <cell r="AI14">
            <v>0</v>
          </cell>
          <cell r="AJ14" t="str">
            <v>CAF Famil</v>
          </cell>
          <cell r="AK14" t="str">
            <v>Drill</v>
          </cell>
          <cell r="AL14" t="str">
            <v>No Training</v>
          </cell>
          <cell r="AM14" t="str">
            <v>Drill</v>
          </cell>
          <cell r="AN14" t="str">
            <v>Drill</v>
          </cell>
          <cell r="AO14" t="str">
            <v>Drill</v>
          </cell>
          <cell r="AP14" t="str">
            <v>Annual Review</v>
          </cell>
          <cell r="AQ14" t="str">
            <v>Annual Review</v>
          </cell>
          <cell r="AR14" t="str">
            <v>Annual Review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</row>
        <row r="17">
          <cell r="D17" t="str">
            <v>CO Parade</v>
          </cell>
          <cell r="E17" t="str">
            <v>M-222.01a</v>
          </cell>
          <cell r="F17" t="str">
            <v>Sports</v>
          </cell>
          <cell r="G17" t="str">
            <v>M-207.01</v>
          </cell>
          <cell r="H17" t="str">
            <v>M-233.02</v>
          </cell>
          <cell r="I17" t="str">
            <v>M-208.01a</v>
          </cell>
          <cell r="J17" t="str">
            <v>M-207.02</v>
          </cell>
          <cell r="K17" t="str">
            <v>M-207.03</v>
          </cell>
          <cell r="L17" t="str">
            <v>C-120.03a</v>
          </cell>
          <cell r="M17" t="str">
            <v>CO Parade</v>
          </cell>
          <cell r="N17" t="str">
            <v>C-208.02a</v>
          </cell>
          <cell r="O17" t="str">
            <v>C-201.01</v>
          </cell>
          <cell r="P17" t="str">
            <v>M-203.05</v>
          </cell>
          <cell r="Q17" t="str">
            <v>M-201.02</v>
          </cell>
          <cell r="R17" t="str">
            <v>Mess Dinner</v>
          </cell>
          <cell r="S17" t="str">
            <v>Stand Down</v>
          </cell>
          <cell r="T17" t="str">
            <v>Stand Down</v>
          </cell>
          <cell r="U17" t="str">
            <v>M-221.01</v>
          </cell>
          <cell r="V17" t="str">
            <v>M-224.02</v>
          </cell>
          <cell r="W17" t="str">
            <v>CO Parade</v>
          </cell>
          <cell r="X17" t="str">
            <v>M-203.07</v>
          </cell>
          <cell r="Y17" t="str">
            <v>C-108.01a</v>
          </cell>
          <cell r="Z17" t="str">
            <v>M-221.04</v>
          </cell>
          <cell r="AA17" t="str">
            <v>M-221.05a</v>
          </cell>
          <cell r="AB17" t="str">
            <v>M-204.01a</v>
          </cell>
          <cell r="AC17" t="str">
            <v>C-106.01a</v>
          </cell>
          <cell r="AD17" t="str">
            <v>C-208.02e</v>
          </cell>
          <cell r="AE17" t="str">
            <v>March Break</v>
          </cell>
          <cell r="AF17" t="str">
            <v>Tagging Weekend</v>
          </cell>
          <cell r="AG17" t="str">
            <v>C-203.02a</v>
          </cell>
          <cell r="AH17" t="str">
            <v>M-204.02a</v>
          </cell>
          <cell r="AI17" t="str">
            <v>Stand Down</v>
          </cell>
          <cell r="AJ17" t="str">
            <v>M-206.01a</v>
          </cell>
          <cell r="AK17" t="str">
            <v>M-221.09a</v>
          </cell>
          <cell r="AL17" t="str">
            <v>MST 3 4 Biv FTX</v>
          </cell>
          <cell r="AM17" t="str">
            <v>O-LOP</v>
          </cell>
          <cell r="AN17" t="str">
            <v>CO Parade</v>
          </cell>
          <cell r="AO17" t="str">
            <v>C-106.01d</v>
          </cell>
          <cell r="AP17" t="str">
            <v>Annual Practice</v>
          </cell>
          <cell r="AQ17" t="str">
            <v>Admin</v>
          </cell>
          <cell r="AR17" t="str">
            <v>Admin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D18" t="str">
            <v>CO's Parade</v>
          </cell>
          <cell r="E18" t="str">
            <v>Navigation</v>
          </cell>
          <cell r="F18" t="str">
            <v>Sports</v>
          </cell>
          <cell r="G18" t="str">
            <v>GCK</v>
          </cell>
          <cell r="H18" t="str">
            <v>Wilderness Survival</v>
          </cell>
          <cell r="I18" t="str">
            <v>Drill</v>
          </cell>
          <cell r="J18" t="str">
            <v>GCK</v>
          </cell>
          <cell r="K18" t="str">
            <v>GCK</v>
          </cell>
          <cell r="L18" t="str">
            <v>Drill</v>
          </cell>
          <cell r="M18" t="str">
            <v>CO's Parade</v>
          </cell>
          <cell r="N18" t="str">
            <v>Drill</v>
          </cell>
          <cell r="O18" t="str">
            <v>Trekking</v>
          </cell>
          <cell r="P18" t="str">
            <v>Leadership</v>
          </cell>
          <cell r="Q18" t="str">
            <v>No Training</v>
          </cell>
          <cell r="R18" t="str">
            <v>No Training</v>
          </cell>
          <cell r="S18" t="str">
            <v>Sports</v>
          </cell>
          <cell r="T18" t="str">
            <v>Sports</v>
          </cell>
          <cell r="U18" t="str">
            <v>Field Training</v>
          </cell>
          <cell r="V18" t="str">
            <v>Wilderness Survival</v>
          </cell>
          <cell r="W18" t="str">
            <v>CO's Parade</v>
          </cell>
          <cell r="X18" t="str">
            <v>Leadership</v>
          </cell>
          <cell r="Y18" t="str">
            <v>Drill</v>
          </cell>
          <cell r="Z18" t="str">
            <v>Field Training</v>
          </cell>
          <cell r="AA18" t="str">
            <v>Field Training</v>
          </cell>
          <cell r="AB18" t="str">
            <v>Leadership</v>
          </cell>
          <cell r="AC18" t="str">
            <v>Marksmanship</v>
          </cell>
          <cell r="AD18" t="str">
            <v>Drill</v>
          </cell>
          <cell r="AE18" t="str">
            <v>No Training</v>
          </cell>
          <cell r="AF18" t="str">
            <v>Sports</v>
          </cell>
          <cell r="AG18" t="str">
            <v>Leadership</v>
          </cell>
          <cell r="AH18" t="str">
            <v>Leadership</v>
          </cell>
          <cell r="AI18" t="str">
            <v>Sports</v>
          </cell>
          <cell r="AJ18" t="str">
            <v>Marksmanship</v>
          </cell>
          <cell r="AK18" t="str">
            <v>Field Training</v>
          </cell>
          <cell r="AL18" t="str">
            <v>No Training</v>
          </cell>
          <cell r="AM18" t="str">
            <v>CAF Famil</v>
          </cell>
          <cell r="AN18" t="str">
            <v>CO's Parade</v>
          </cell>
          <cell r="AO18" t="str">
            <v>Marksmanship</v>
          </cell>
          <cell r="AP18" t="str">
            <v>Annual Review</v>
          </cell>
          <cell r="AQ18" t="str">
            <v>Annual Review</v>
          </cell>
          <cell r="AR18" t="str">
            <v>Annual Review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</row>
        <row r="21">
          <cell r="D21" t="str">
            <v>Open House</v>
          </cell>
          <cell r="E21" t="str">
            <v>M-222.01b</v>
          </cell>
          <cell r="F21" t="str">
            <v>Sports</v>
          </cell>
          <cell r="G21" t="str">
            <v>M-223.01a</v>
          </cell>
          <cell r="H21" t="str">
            <v>M-233.03a</v>
          </cell>
          <cell r="I21" t="str">
            <v>M-208.01b</v>
          </cell>
          <cell r="J21" t="str">
            <v>M-208.02</v>
          </cell>
          <cell r="K21" t="str">
            <v>M-222.03</v>
          </cell>
          <cell r="L21" t="str">
            <v>C-120.03b</v>
          </cell>
          <cell r="M21" t="str">
            <v>M-203.02</v>
          </cell>
          <cell r="N21" t="str">
            <v>M-203.04a</v>
          </cell>
          <cell r="O21" t="str">
            <v>M-220.01a</v>
          </cell>
          <cell r="P21" t="str">
            <v>M-224.01a</v>
          </cell>
          <cell r="Q21" t="str">
            <v>M-207.04</v>
          </cell>
          <cell r="R21" t="str">
            <v>Mess Dinner</v>
          </cell>
          <cell r="S21" t="str">
            <v>Stand Down</v>
          </cell>
          <cell r="T21" t="str">
            <v>Stand Down</v>
          </cell>
          <cell r="U21" t="str">
            <v>M-203.06a</v>
          </cell>
          <cell r="V21" t="str">
            <v>M-220.02a</v>
          </cell>
          <cell r="W21" t="str">
            <v>C-121.02</v>
          </cell>
          <cell r="X21" t="str">
            <v>M-221.02a</v>
          </cell>
          <cell r="Y21" t="str">
            <v>M-221.03a</v>
          </cell>
          <cell r="Z21" t="str">
            <v>M-224.03</v>
          </cell>
          <cell r="AA21" t="str">
            <v>M-221.05b</v>
          </cell>
          <cell r="AB21" t="str">
            <v>M-204.01b</v>
          </cell>
          <cell r="AC21" t="str">
            <v>C-106.01b</v>
          </cell>
          <cell r="AD21" t="str">
            <v>M-221.05c</v>
          </cell>
          <cell r="AE21" t="str">
            <v>March Break</v>
          </cell>
          <cell r="AF21" t="str">
            <v>C-203.03a</v>
          </cell>
          <cell r="AG21" t="str">
            <v>C-203.02b</v>
          </cell>
          <cell r="AH21" t="str">
            <v>M-204.02b</v>
          </cell>
          <cell r="AI21" t="str">
            <v>Stand Down</v>
          </cell>
          <cell r="AJ21" t="str">
            <v>M-206.01b</v>
          </cell>
          <cell r="AK21" t="str">
            <v>M-221.09b</v>
          </cell>
          <cell r="AL21" t="str">
            <v>MST 3 4 Biv FTX</v>
          </cell>
          <cell r="AM21" t="str">
            <v>C-203.06a</v>
          </cell>
          <cell r="AN21" t="str">
            <v>C-108.01b</v>
          </cell>
          <cell r="AO21" t="str">
            <v>C-106.01e</v>
          </cell>
          <cell r="AP21" t="str">
            <v>Annual Practice</v>
          </cell>
          <cell r="AQ21" t="str">
            <v>Admin</v>
          </cell>
          <cell r="AR21" t="str">
            <v>Admin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D22" t="str">
            <v>CAF Famil</v>
          </cell>
          <cell r="E22" t="str">
            <v>Navigation</v>
          </cell>
          <cell r="F22" t="str">
            <v>Sports</v>
          </cell>
          <cell r="G22" t="str">
            <v>Trekking</v>
          </cell>
          <cell r="H22" t="str">
            <v>Wilderness Survival</v>
          </cell>
          <cell r="I22" t="str">
            <v>Drill</v>
          </cell>
          <cell r="J22" t="str">
            <v>Drill</v>
          </cell>
          <cell r="K22" t="str">
            <v>Navigation</v>
          </cell>
          <cell r="L22" t="str">
            <v>Drill</v>
          </cell>
          <cell r="M22" t="str">
            <v>Leadership</v>
          </cell>
          <cell r="N22" t="str">
            <v>Leadership</v>
          </cell>
          <cell r="O22" t="str">
            <v>Drill</v>
          </cell>
          <cell r="P22" t="str">
            <v>Wilderness Survival</v>
          </cell>
          <cell r="Q22" t="str">
            <v>GCK</v>
          </cell>
          <cell r="R22" t="str">
            <v>No Training</v>
          </cell>
          <cell r="S22" t="str">
            <v>Sports</v>
          </cell>
          <cell r="T22" t="str">
            <v>Sports</v>
          </cell>
          <cell r="U22" t="str">
            <v>Leadership</v>
          </cell>
          <cell r="V22" t="str">
            <v>Drill</v>
          </cell>
          <cell r="W22" t="str">
            <v>Field Training</v>
          </cell>
          <cell r="X22" t="str">
            <v>Field Training</v>
          </cell>
          <cell r="Y22" t="str">
            <v>Field Training</v>
          </cell>
          <cell r="Z22" t="str">
            <v>Wilderness Survival</v>
          </cell>
          <cell r="AA22" t="str">
            <v>Field Training</v>
          </cell>
          <cell r="AB22" t="str">
            <v>Leadership</v>
          </cell>
          <cell r="AC22" t="str">
            <v>Marksmanship</v>
          </cell>
          <cell r="AD22" t="str">
            <v>Field Training</v>
          </cell>
          <cell r="AE22" t="str">
            <v>No Training</v>
          </cell>
          <cell r="AF22" t="str">
            <v>Leadership</v>
          </cell>
          <cell r="AG22" t="str">
            <v>Leadership</v>
          </cell>
          <cell r="AH22" t="str">
            <v>Leadership</v>
          </cell>
          <cell r="AI22" t="str">
            <v>Sports</v>
          </cell>
          <cell r="AJ22" t="str">
            <v>Marksmanship</v>
          </cell>
          <cell r="AK22" t="str">
            <v>Field Training</v>
          </cell>
          <cell r="AL22" t="str">
            <v>No Training</v>
          </cell>
          <cell r="AM22" t="str">
            <v>Leadership</v>
          </cell>
          <cell r="AN22" t="str">
            <v>Drill</v>
          </cell>
          <cell r="AO22" t="str">
            <v>Marksmanship</v>
          </cell>
          <cell r="AP22" t="str">
            <v>Annual Review</v>
          </cell>
          <cell r="AQ22" t="str">
            <v>Annual Review</v>
          </cell>
          <cell r="AR22" t="str">
            <v>Annual Review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</row>
        <row r="25">
          <cell r="D25" t="str">
            <v>Open House</v>
          </cell>
          <cell r="E25" t="str">
            <v>M-222.01c</v>
          </cell>
          <cell r="F25" t="str">
            <v>Sports</v>
          </cell>
          <cell r="G25" t="str">
            <v>M-223.01b</v>
          </cell>
          <cell r="H25" t="str">
            <v>M-233.02b</v>
          </cell>
          <cell r="I25" t="str">
            <v>M-222.02b</v>
          </cell>
          <cell r="J25" t="str">
            <v>M-201.01</v>
          </cell>
          <cell r="K25" t="str">
            <v>M-203.01</v>
          </cell>
          <cell r="L25" t="str">
            <v>C-120.03c</v>
          </cell>
          <cell r="M25" t="str">
            <v>M-203.03</v>
          </cell>
          <cell r="N25" t="str">
            <v>M-203.04b</v>
          </cell>
          <cell r="O25" t="str">
            <v>M-220.01b</v>
          </cell>
          <cell r="P25" t="str">
            <v>M-224.01b</v>
          </cell>
          <cell r="Q25" t="str">
            <v>C-208.02b</v>
          </cell>
          <cell r="R25" t="str">
            <v>Mess Dinner</v>
          </cell>
          <cell r="S25" t="str">
            <v>Stand Down</v>
          </cell>
          <cell r="T25" t="str">
            <v>Stand Down</v>
          </cell>
          <cell r="U25" t="str">
            <v>M-203.06b</v>
          </cell>
          <cell r="V25" t="str">
            <v>M-220.02b</v>
          </cell>
          <cell r="W25" t="str">
            <v>C-121.03</v>
          </cell>
          <cell r="X25" t="str">
            <v>M-221.02b</v>
          </cell>
          <cell r="Y25" t="str">
            <v>M-221.03b</v>
          </cell>
          <cell r="Z25" t="str">
            <v>C-208.02c</v>
          </cell>
          <cell r="AA25" t="str">
            <v>M-203.08</v>
          </cell>
          <cell r="AB25" t="str">
            <v>M-204.01c</v>
          </cell>
          <cell r="AC25" t="str">
            <v>C-106.01c</v>
          </cell>
          <cell r="AD25" t="str">
            <v>C-208.02d</v>
          </cell>
          <cell r="AE25" t="str">
            <v>March Break</v>
          </cell>
          <cell r="AF25" t="str">
            <v>C-203.03b</v>
          </cell>
          <cell r="AG25" t="str">
            <v>C-208.02f</v>
          </cell>
          <cell r="AH25" t="str">
            <v>M-204.02c</v>
          </cell>
          <cell r="AI25" t="str">
            <v>Stand Down</v>
          </cell>
          <cell r="AJ25" t="str">
            <v>M-206.01c</v>
          </cell>
          <cell r="AK25" t="str">
            <v>C-203.05</v>
          </cell>
          <cell r="AL25" t="str">
            <v>MST 3 4 Biv FTX</v>
          </cell>
          <cell r="AM25" t="str">
            <v>C-203.06b</v>
          </cell>
          <cell r="AN25" t="str">
            <v>C-208.02g</v>
          </cell>
          <cell r="AO25" t="str">
            <v>C-106.01f</v>
          </cell>
          <cell r="AP25" t="str">
            <v>Annual Practice</v>
          </cell>
          <cell r="AQ25" t="str">
            <v>Admin</v>
          </cell>
          <cell r="AR25" t="str">
            <v>Admin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D26" t="str">
            <v>CAF Famil</v>
          </cell>
          <cell r="E26" t="str">
            <v>Navigation</v>
          </cell>
          <cell r="F26" t="str">
            <v>Sports</v>
          </cell>
          <cell r="G26" t="str">
            <v>Trekking</v>
          </cell>
          <cell r="H26" t="str">
            <v>Wilderness Survival</v>
          </cell>
          <cell r="I26" t="str">
            <v>Navigation</v>
          </cell>
          <cell r="J26" t="str">
            <v>No Training</v>
          </cell>
          <cell r="K26" t="str">
            <v>Leadership</v>
          </cell>
          <cell r="L26" t="str">
            <v>Drill</v>
          </cell>
          <cell r="M26" t="str">
            <v>Leadership</v>
          </cell>
          <cell r="N26" t="str">
            <v>Leadership</v>
          </cell>
          <cell r="O26" t="str">
            <v>Drill</v>
          </cell>
          <cell r="P26" t="str">
            <v>Wilderness Survival</v>
          </cell>
          <cell r="Q26" t="str">
            <v>Drill</v>
          </cell>
          <cell r="R26" t="str">
            <v>No Training</v>
          </cell>
          <cell r="S26" t="str">
            <v>Sports</v>
          </cell>
          <cell r="T26" t="str">
            <v>Sports</v>
          </cell>
          <cell r="U26" t="str">
            <v>Leadership</v>
          </cell>
          <cell r="V26" t="str">
            <v>Drill</v>
          </cell>
          <cell r="W26" t="str">
            <v>Field Training</v>
          </cell>
          <cell r="X26" t="str">
            <v>Field Training</v>
          </cell>
          <cell r="Y26" t="str">
            <v>Field Training</v>
          </cell>
          <cell r="Z26" t="str">
            <v>Drill</v>
          </cell>
          <cell r="AA26" t="str">
            <v>Leadership</v>
          </cell>
          <cell r="AB26" t="str">
            <v>Leadership</v>
          </cell>
          <cell r="AC26" t="str">
            <v>Marksmanship</v>
          </cell>
          <cell r="AD26" t="str">
            <v>Drill</v>
          </cell>
          <cell r="AE26" t="str">
            <v>No Training</v>
          </cell>
          <cell r="AF26" t="str">
            <v>Leadership</v>
          </cell>
          <cell r="AG26" t="str">
            <v>Drill</v>
          </cell>
          <cell r="AH26" t="str">
            <v>Leadership</v>
          </cell>
          <cell r="AI26" t="str">
            <v>Sports</v>
          </cell>
          <cell r="AJ26" t="str">
            <v>Marksmanship</v>
          </cell>
          <cell r="AK26" t="str">
            <v>Leadership</v>
          </cell>
          <cell r="AL26" t="str">
            <v>No Training</v>
          </cell>
          <cell r="AM26" t="str">
            <v>Leadership</v>
          </cell>
          <cell r="AN26" t="str">
            <v>Drill</v>
          </cell>
          <cell r="AO26" t="str">
            <v>Marksmanship</v>
          </cell>
          <cell r="AP26" t="str">
            <v>Annual Review</v>
          </cell>
          <cell r="AQ26" t="str">
            <v>Annual Review</v>
          </cell>
          <cell r="AR26" t="str">
            <v>Annual Review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</row>
        <row r="29">
          <cell r="D29" t="str">
            <v>CO Parade</v>
          </cell>
          <cell r="E29" t="str">
            <v>M-322.02a</v>
          </cell>
          <cell r="F29" t="str">
            <v>Sports</v>
          </cell>
          <cell r="G29" t="str">
            <v>M-307.01</v>
          </cell>
          <cell r="H29" t="str">
            <v>M-322.05b</v>
          </cell>
          <cell r="I29" t="str">
            <v>M-320.01a</v>
          </cell>
          <cell r="J29" t="str">
            <v>M-303.02</v>
          </cell>
          <cell r="K29" t="str">
            <v>M-303.03</v>
          </cell>
          <cell r="L29" t="str">
            <v>M-308.01c</v>
          </cell>
          <cell r="M29" t="str">
            <v>CO Parade</v>
          </cell>
          <cell r="N29" t="str">
            <v>M-303.04a</v>
          </cell>
          <cell r="O29" t="str">
            <v>M-309.02a</v>
          </cell>
          <cell r="P29" t="str">
            <v>M-303.05a</v>
          </cell>
          <cell r="Q29" t="str">
            <v>C-309.01a</v>
          </cell>
          <cell r="R29" t="str">
            <v>Mess Dinner</v>
          </cell>
          <cell r="S29" t="str">
            <v>Stand Down</v>
          </cell>
          <cell r="T29" t="str">
            <v>Stand Down</v>
          </cell>
          <cell r="U29" t="str">
            <v>M-309.04</v>
          </cell>
          <cell r="V29" t="str">
            <v>M-309.05a</v>
          </cell>
          <cell r="W29" t="str">
            <v>CO Parade</v>
          </cell>
          <cell r="X29" t="str">
            <v>C-121.02</v>
          </cell>
          <cell r="Y29" t="str">
            <v>M-303.06a</v>
          </cell>
          <cell r="Z29" t="str">
            <v>M-309.07a</v>
          </cell>
          <cell r="AA29" t="str">
            <v>M-303.07a</v>
          </cell>
          <cell r="AB29" t="str">
            <v>M-304.01a</v>
          </cell>
          <cell r="AC29" t="str">
            <v>C-309.04</v>
          </cell>
          <cell r="AD29" t="str">
            <v>M-326.01</v>
          </cell>
          <cell r="AE29" t="str">
            <v>March Break</v>
          </cell>
          <cell r="AF29" t="str">
            <v>Tagging Weekend</v>
          </cell>
          <cell r="AG29" t="str">
            <v>C-203.02a</v>
          </cell>
          <cell r="AH29" t="str">
            <v>M-304.02a</v>
          </cell>
          <cell r="AI29" t="str">
            <v>Stand Down</v>
          </cell>
          <cell r="AJ29" t="str">
            <v>C-309.06a</v>
          </cell>
          <cell r="AK29" t="str">
            <v>C-308.02b</v>
          </cell>
          <cell r="AL29" t="str">
            <v>MST 3 4 Biv FTX</v>
          </cell>
          <cell r="AM29" t="str">
            <v>M-306.01a</v>
          </cell>
          <cell r="AN29" t="str">
            <v>CO Parade</v>
          </cell>
          <cell r="AO29" t="str">
            <v>C-203.05</v>
          </cell>
          <cell r="AP29" t="str">
            <v>Annual Practice</v>
          </cell>
          <cell r="AQ29" t="str">
            <v>Admin</v>
          </cell>
          <cell r="AR29" t="str">
            <v>Admin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D30" t="str">
            <v>CO's Parade</v>
          </cell>
          <cell r="E30" t="str">
            <v>Navigation</v>
          </cell>
          <cell r="F30" t="str">
            <v>Sports</v>
          </cell>
          <cell r="G30" t="str">
            <v>GCK</v>
          </cell>
          <cell r="H30" t="str">
            <v>Navigation</v>
          </cell>
          <cell r="I30" t="str">
            <v>IT</v>
          </cell>
          <cell r="J30" t="str">
            <v>Leadership</v>
          </cell>
          <cell r="K30" t="str">
            <v>Leadership</v>
          </cell>
          <cell r="L30" t="str">
            <v>Drill</v>
          </cell>
          <cell r="M30" t="str">
            <v>CO's Parade</v>
          </cell>
          <cell r="N30" t="str">
            <v>Leadership</v>
          </cell>
          <cell r="O30" t="str">
            <v>IT</v>
          </cell>
          <cell r="P30" t="str">
            <v>Leadership</v>
          </cell>
          <cell r="Q30" t="str">
            <v>IT</v>
          </cell>
          <cell r="R30" t="str">
            <v>No Training</v>
          </cell>
          <cell r="S30" t="str">
            <v>Sports</v>
          </cell>
          <cell r="T30" t="str">
            <v>Sports</v>
          </cell>
          <cell r="U30" t="str">
            <v>IT</v>
          </cell>
          <cell r="V30" t="str">
            <v>IT</v>
          </cell>
          <cell r="W30" t="str">
            <v>CO's Parade</v>
          </cell>
          <cell r="X30" t="str">
            <v>Field Training</v>
          </cell>
          <cell r="Y30" t="str">
            <v>Leadership</v>
          </cell>
          <cell r="Z30" t="str">
            <v>IT</v>
          </cell>
          <cell r="AA30" t="str">
            <v>Leadership</v>
          </cell>
          <cell r="AB30" t="str">
            <v>Leadership</v>
          </cell>
          <cell r="AC30" t="str">
            <v>IT</v>
          </cell>
          <cell r="AD30" t="str">
            <v>Expedition</v>
          </cell>
          <cell r="AE30" t="str">
            <v>No Training</v>
          </cell>
          <cell r="AF30" t="str">
            <v>Sports</v>
          </cell>
          <cell r="AG30" t="str">
            <v>Leadership</v>
          </cell>
          <cell r="AH30" t="str">
            <v>Leadership</v>
          </cell>
          <cell r="AI30" t="str">
            <v>Sports</v>
          </cell>
          <cell r="AJ30" t="str">
            <v>IT</v>
          </cell>
          <cell r="AK30" t="str">
            <v>Drill</v>
          </cell>
          <cell r="AL30" t="str">
            <v>No Training</v>
          </cell>
          <cell r="AM30" t="str">
            <v>Marksmanship</v>
          </cell>
          <cell r="AN30" t="str">
            <v>CO's Parade</v>
          </cell>
          <cell r="AO30" t="str">
            <v>Leadership</v>
          </cell>
          <cell r="AP30" t="str">
            <v>Annual Review</v>
          </cell>
          <cell r="AQ30" t="str">
            <v>Annual Review</v>
          </cell>
          <cell r="AR30" t="str">
            <v>Annual Review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</row>
        <row r="33">
          <cell r="D33" t="str">
            <v>Open House</v>
          </cell>
          <cell r="E33" t="str">
            <v>M-233.02b</v>
          </cell>
          <cell r="F33" t="str">
            <v>Sports</v>
          </cell>
          <cell r="G33" t="str">
            <v>M-322.04</v>
          </cell>
          <cell r="H33" t="str">
            <v>M-303.01a</v>
          </cell>
          <cell r="I33" t="str">
            <v>M-320.01b</v>
          </cell>
          <cell r="J33" t="str">
            <v>M-320.02</v>
          </cell>
          <cell r="K33" t="str">
            <v>M-308.01a</v>
          </cell>
          <cell r="L33" t="str">
            <v>M-320.03</v>
          </cell>
          <cell r="M33" t="str">
            <v>M-309.01a</v>
          </cell>
          <cell r="N33" t="str">
            <v>M-303.04b</v>
          </cell>
          <cell r="O33" t="str">
            <v>M-309.02b</v>
          </cell>
          <cell r="P33" t="str">
            <v>M-303.05b</v>
          </cell>
          <cell r="Q33" t="str">
            <v>C-309.01b</v>
          </cell>
          <cell r="R33" t="str">
            <v>Mess Dinner</v>
          </cell>
          <cell r="S33" t="str">
            <v>Stand Down</v>
          </cell>
          <cell r="T33" t="str">
            <v>Stand Down</v>
          </cell>
          <cell r="U33" t="str">
            <v>M-325.02a</v>
          </cell>
          <cell r="V33" t="str">
            <v>M-309.05b</v>
          </cell>
          <cell r="W33" t="str">
            <v>M-309.06a</v>
          </cell>
          <cell r="X33" t="str">
            <v>C-121.03</v>
          </cell>
          <cell r="Y33" t="str">
            <v>M-303.06b</v>
          </cell>
          <cell r="Z33" t="str">
            <v>M-309.07b</v>
          </cell>
          <cell r="AA33" t="str">
            <v>M-303.07b</v>
          </cell>
          <cell r="AB33" t="str">
            <v>M-304.01b</v>
          </cell>
          <cell r="AC33" t="str">
            <v>M-325.03</v>
          </cell>
          <cell r="AD33" t="str">
            <v>C-103.03b</v>
          </cell>
          <cell r="AE33" t="str">
            <v>March Break</v>
          </cell>
          <cell r="AF33" t="str">
            <v>C-309.05a</v>
          </cell>
          <cell r="AG33" t="str">
            <v>C-203.02b</v>
          </cell>
          <cell r="AH33" t="str">
            <v>M-304.02b</v>
          </cell>
          <cell r="AI33" t="str">
            <v>Stand Down</v>
          </cell>
          <cell r="AJ33" t="str">
            <v>C-309.06b</v>
          </cell>
          <cell r="AK33" t="str">
            <v>C-325.01a</v>
          </cell>
          <cell r="AL33" t="str">
            <v>MST 3 4 Biv FTX</v>
          </cell>
          <cell r="AM33" t="str">
            <v>M-306.01b</v>
          </cell>
          <cell r="AN33" t="str">
            <v>C-208.02b</v>
          </cell>
          <cell r="AO33" t="str">
            <v>C-303.01c</v>
          </cell>
          <cell r="AP33" t="str">
            <v>Annual Practice</v>
          </cell>
          <cell r="AQ33" t="str">
            <v>Admin</v>
          </cell>
          <cell r="AR33" t="str">
            <v>Admin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D34" t="str">
            <v>CAF Famil</v>
          </cell>
          <cell r="E34" t="str">
            <v>No Training</v>
          </cell>
          <cell r="F34" t="str">
            <v>Sports</v>
          </cell>
          <cell r="G34" t="str">
            <v>Navigation</v>
          </cell>
          <cell r="H34" t="str">
            <v>Leadership</v>
          </cell>
          <cell r="I34" t="str">
            <v>IT</v>
          </cell>
          <cell r="J34" t="str">
            <v>IT</v>
          </cell>
          <cell r="K34" t="str">
            <v>Drill</v>
          </cell>
          <cell r="L34" t="str">
            <v>IT</v>
          </cell>
          <cell r="M34" t="str">
            <v>IT</v>
          </cell>
          <cell r="N34" t="str">
            <v>Leadership</v>
          </cell>
          <cell r="O34" t="str">
            <v>IT</v>
          </cell>
          <cell r="P34" t="str">
            <v>Leadership</v>
          </cell>
          <cell r="Q34" t="str">
            <v>IT</v>
          </cell>
          <cell r="R34" t="str">
            <v>No Training</v>
          </cell>
          <cell r="S34" t="str">
            <v>Sports</v>
          </cell>
          <cell r="T34" t="str">
            <v>Sports</v>
          </cell>
          <cell r="U34" t="str">
            <v>Outdoor Leadership</v>
          </cell>
          <cell r="V34" t="str">
            <v>IT</v>
          </cell>
          <cell r="W34" t="str">
            <v>IT</v>
          </cell>
          <cell r="X34" t="str">
            <v>Field Training</v>
          </cell>
          <cell r="Y34" t="str">
            <v>Leadership</v>
          </cell>
          <cell r="Z34" t="str">
            <v>IT</v>
          </cell>
          <cell r="AA34" t="str">
            <v>Leadership</v>
          </cell>
          <cell r="AB34" t="str">
            <v>Leadership</v>
          </cell>
          <cell r="AC34" t="str">
            <v>Outdoor Leadership</v>
          </cell>
          <cell r="AD34" t="str">
            <v>Leadership</v>
          </cell>
          <cell r="AE34" t="str">
            <v>No Training</v>
          </cell>
          <cell r="AF34" t="str">
            <v>IT</v>
          </cell>
          <cell r="AG34" t="str">
            <v>Leadership</v>
          </cell>
          <cell r="AH34" t="str">
            <v>Leadership</v>
          </cell>
          <cell r="AI34" t="str">
            <v>Sports</v>
          </cell>
          <cell r="AJ34" t="str">
            <v>IT</v>
          </cell>
          <cell r="AK34" t="str">
            <v>Outdoor Leadership</v>
          </cell>
          <cell r="AL34" t="str">
            <v>No Training</v>
          </cell>
          <cell r="AM34" t="str">
            <v>Marksmanship</v>
          </cell>
          <cell r="AN34" t="str">
            <v>Drill</v>
          </cell>
          <cell r="AO34" t="str">
            <v>Leadership</v>
          </cell>
          <cell r="AP34" t="str">
            <v>Annual Review</v>
          </cell>
          <cell r="AQ34" t="str">
            <v>Annual Review</v>
          </cell>
          <cell r="AR34" t="str">
            <v>Annual Review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</row>
        <row r="37">
          <cell r="D37" t="str">
            <v>Open House</v>
          </cell>
          <cell r="E37" t="str">
            <v>M-322.03</v>
          </cell>
          <cell r="F37" t="str">
            <v>Sports</v>
          </cell>
          <cell r="G37" t="str">
            <v>M-322.05a</v>
          </cell>
          <cell r="H37" t="str">
            <v>M-303.01b</v>
          </cell>
          <cell r="I37" t="str">
            <v>M-301.01</v>
          </cell>
          <cell r="J37" t="str">
            <v>C-303.01a</v>
          </cell>
          <cell r="K37" t="str">
            <v>M-308.01b</v>
          </cell>
          <cell r="L37" t="str">
            <v>M-325.01</v>
          </cell>
          <cell r="M37" t="str">
            <v>M-309.01b</v>
          </cell>
          <cell r="N37" t="str">
            <v>M-208.02a</v>
          </cell>
          <cell r="O37" t="str">
            <v>M-307.02</v>
          </cell>
          <cell r="P37" t="str">
            <v>M-309.03</v>
          </cell>
          <cell r="Q37" t="str">
            <v>C-325.02</v>
          </cell>
          <cell r="R37" t="str">
            <v>Mess Dinner</v>
          </cell>
          <cell r="S37" t="str">
            <v>Stand Down</v>
          </cell>
          <cell r="T37" t="str">
            <v>Stand Down</v>
          </cell>
          <cell r="U37" t="str">
            <v>M-325.02b</v>
          </cell>
          <cell r="V37" t="str">
            <v>M-307.03</v>
          </cell>
          <cell r="W37" t="str">
            <v>M-309.06b</v>
          </cell>
          <cell r="X37" t="str">
            <v>M-321.01</v>
          </cell>
          <cell r="Y37" t="str">
            <v>M-308.02</v>
          </cell>
          <cell r="Z37" t="str">
            <v>M-309.07c</v>
          </cell>
          <cell r="AA37" t="str">
            <v>C-308.02a</v>
          </cell>
          <cell r="AB37" t="str">
            <v>M-304.01c</v>
          </cell>
          <cell r="AC37" t="str">
            <v>C-103.03a</v>
          </cell>
          <cell r="AD37" t="str">
            <v>C-303.01b</v>
          </cell>
          <cell r="AE37" t="str">
            <v>March Break</v>
          </cell>
          <cell r="AF37" t="str">
            <v>C-309.05b</v>
          </cell>
          <cell r="AG37" t="str">
            <v>O-LOP</v>
          </cell>
          <cell r="AH37" t="str">
            <v>M-304.02c</v>
          </cell>
          <cell r="AI37" t="str">
            <v>Stand Down</v>
          </cell>
          <cell r="AJ37" t="str">
            <v>C-309.06c</v>
          </cell>
          <cell r="AK37" t="str">
            <v>C-325.01b</v>
          </cell>
          <cell r="AL37" t="str">
            <v>MST 3 4 Biv FTX</v>
          </cell>
          <cell r="AM37" t="str">
            <v>M-306.01c</v>
          </cell>
          <cell r="AN37" t="str">
            <v>C-208.02c</v>
          </cell>
          <cell r="AO37" t="str">
            <v>O-LOP</v>
          </cell>
          <cell r="AP37" t="str">
            <v>Annual Practice</v>
          </cell>
          <cell r="AQ37" t="str">
            <v>Admin</v>
          </cell>
          <cell r="AR37" t="str">
            <v>Admin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D38" t="str">
            <v>CAF Famil</v>
          </cell>
          <cell r="E38" t="str">
            <v>Navigation</v>
          </cell>
          <cell r="F38" t="str">
            <v>Sports</v>
          </cell>
          <cell r="G38" t="str">
            <v>Navigation</v>
          </cell>
          <cell r="H38" t="str">
            <v>Leadership</v>
          </cell>
          <cell r="I38" t="str">
            <v>No Training</v>
          </cell>
          <cell r="J38" t="str">
            <v>Leadership</v>
          </cell>
          <cell r="K38" t="str">
            <v>Drill</v>
          </cell>
          <cell r="L38" t="str">
            <v>Outdoor Leadership</v>
          </cell>
          <cell r="M38" t="str">
            <v>IT</v>
          </cell>
          <cell r="N38" t="str">
            <v>No Training</v>
          </cell>
          <cell r="O38" t="str">
            <v>GCK</v>
          </cell>
          <cell r="P38" t="str">
            <v>IT</v>
          </cell>
          <cell r="Q38" t="str">
            <v>Outdoor Leadership</v>
          </cell>
          <cell r="R38" t="str">
            <v>No Training</v>
          </cell>
          <cell r="S38" t="str">
            <v>Sports</v>
          </cell>
          <cell r="T38" t="str">
            <v>Sports</v>
          </cell>
          <cell r="U38" t="str">
            <v>Outdoor Leadership</v>
          </cell>
          <cell r="V38" t="str">
            <v>GCK</v>
          </cell>
          <cell r="W38" t="str">
            <v>IT</v>
          </cell>
          <cell r="X38" t="str">
            <v>Field Training</v>
          </cell>
          <cell r="Y38" t="str">
            <v>Drill</v>
          </cell>
          <cell r="Z38" t="str">
            <v>IT</v>
          </cell>
          <cell r="AA38" t="str">
            <v>Drill</v>
          </cell>
          <cell r="AB38" t="str">
            <v>Leadership</v>
          </cell>
          <cell r="AC38" t="str">
            <v>Leadership</v>
          </cell>
          <cell r="AD38" t="str">
            <v>Leadership</v>
          </cell>
          <cell r="AE38" t="str">
            <v>No Training</v>
          </cell>
          <cell r="AF38" t="str">
            <v>IT</v>
          </cell>
          <cell r="AG38" t="str">
            <v>CAF Famil</v>
          </cell>
          <cell r="AH38" t="str">
            <v>Leadership</v>
          </cell>
          <cell r="AI38" t="str">
            <v>Sports</v>
          </cell>
          <cell r="AJ38" t="str">
            <v>IT</v>
          </cell>
          <cell r="AK38" t="str">
            <v>Outdoor Leadership</v>
          </cell>
          <cell r="AL38" t="str">
            <v>No Training</v>
          </cell>
          <cell r="AM38" t="str">
            <v>Marksmanship</v>
          </cell>
          <cell r="AN38" t="str">
            <v>Drill</v>
          </cell>
          <cell r="AO38" t="str">
            <v>CAF Famil</v>
          </cell>
          <cell r="AP38" t="str">
            <v>Annual Review</v>
          </cell>
          <cell r="AQ38" t="str">
            <v>Annual Review</v>
          </cell>
          <cell r="AR38" t="str">
            <v>Annual Review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</row>
        <row r="41">
          <cell r="D41" t="str">
            <v>CO Parade</v>
          </cell>
          <cell r="E41" t="str">
            <v>M-407.03a</v>
          </cell>
          <cell r="F41" t="str">
            <v>Sports</v>
          </cell>
          <cell r="G41" t="str">
            <v>M-407.01</v>
          </cell>
          <cell r="H41" t="str">
            <v>M-426.01</v>
          </cell>
          <cell r="I41" t="str">
            <v>M-408.01</v>
          </cell>
          <cell r="J41" t="str">
            <v>M-420.01</v>
          </cell>
          <cell r="K41" t="str">
            <v>M-408.02</v>
          </cell>
          <cell r="L41" t="str">
            <v>M-420.02a</v>
          </cell>
          <cell r="M41" t="str">
            <v>CO Parade</v>
          </cell>
          <cell r="N41" t="str">
            <v>C-409.03a</v>
          </cell>
          <cell r="O41" t="str">
            <v>C-409.03b</v>
          </cell>
          <cell r="P41" t="str">
            <v>M-409.04</v>
          </cell>
          <cell r="Q41" t="str">
            <v>M-407.02</v>
          </cell>
          <cell r="R41" t="str">
            <v>Mess Dinner</v>
          </cell>
          <cell r="S41" t="str">
            <v>Stand Down</v>
          </cell>
          <cell r="T41" t="str">
            <v>Stand Down</v>
          </cell>
          <cell r="U41" t="str">
            <v>C-303.01a</v>
          </cell>
          <cell r="V41" t="str">
            <v>M-409.05c</v>
          </cell>
          <cell r="W41" t="str">
            <v>CO Parade</v>
          </cell>
          <cell r="X41" t="str">
            <v>C-325.01c</v>
          </cell>
          <cell r="Y41" t="str">
            <v>C-308.02b</v>
          </cell>
          <cell r="Z41" t="str">
            <v>M-425.02a</v>
          </cell>
          <cell r="AA41" t="str">
            <v>C-409.06a</v>
          </cell>
          <cell r="AB41" t="str">
            <v>M-404.01a</v>
          </cell>
          <cell r="AC41" t="str">
            <v>C-308.02a</v>
          </cell>
          <cell r="AD41" t="str">
            <v>M-406.01a</v>
          </cell>
          <cell r="AE41" t="str">
            <v>March Break</v>
          </cell>
          <cell r="AF41" t="str">
            <v>Tagging Weekend</v>
          </cell>
          <cell r="AG41" t="str">
            <v>O-LOP</v>
          </cell>
          <cell r="AH41" t="str">
            <v>M-404.02a</v>
          </cell>
          <cell r="AI41" t="str">
            <v>Stand Down</v>
          </cell>
          <cell r="AJ41" t="str">
            <v>M-425.04a</v>
          </cell>
          <cell r="AK41" t="str">
            <v>C-325.01d</v>
          </cell>
          <cell r="AL41" t="str">
            <v>MST 3 4 Biv FTX</v>
          </cell>
          <cell r="AM41" t="str">
            <v>C-407.01a</v>
          </cell>
          <cell r="AN41" t="str">
            <v>CO Parade</v>
          </cell>
          <cell r="AO41" t="str">
            <v>C-406.01</v>
          </cell>
          <cell r="AP41" t="str">
            <v>Annual Practice</v>
          </cell>
          <cell r="AQ41" t="str">
            <v>Admin</v>
          </cell>
          <cell r="AR41" t="str">
            <v>Admin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D42" t="str">
            <v>CO's Parade</v>
          </cell>
          <cell r="E42" t="str">
            <v>GCK</v>
          </cell>
          <cell r="F42" t="str">
            <v>Sports</v>
          </cell>
          <cell r="G42" t="str">
            <v>GCK</v>
          </cell>
          <cell r="H42" t="str">
            <v>Expedition</v>
          </cell>
          <cell r="I42" t="str">
            <v>Drill</v>
          </cell>
          <cell r="J42" t="str">
            <v>IT</v>
          </cell>
          <cell r="K42" t="str">
            <v>Drill</v>
          </cell>
          <cell r="L42" t="str">
            <v>IT</v>
          </cell>
          <cell r="M42" t="str">
            <v>CO's Parade</v>
          </cell>
          <cell r="N42" t="str">
            <v>IT</v>
          </cell>
          <cell r="O42" t="str">
            <v>IT</v>
          </cell>
          <cell r="P42" t="str">
            <v>IT</v>
          </cell>
          <cell r="Q42" t="str">
            <v>GCK</v>
          </cell>
          <cell r="R42" t="str">
            <v>No Training</v>
          </cell>
          <cell r="S42" t="str">
            <v>Sports</v>
          </cell>
          <cell r="T42" t="str">
            <v>Sports</v>
          </cell>
          <cell r="U42" t="str">
            <v>Leadership</v>
          </cell>
          <cell r="V42" t="str">
            <v>IT</v>
          </cell>
          <cell r="W42" t="str">
            <v>CO's Parade</v>
          </cell>
          <cell r="X42" t="str">
            <v>Outdoor Leadership</v>
          </cell>
          <cell r="Y42" t="str">
            <v>Drill</v>
          </cell>
          <cell r="Z42" t="str">
            <v>Outdoor Leadership</v>
          </cell>
          <cell r="AA42" t="str">
            <v>IT</v>
          </cell>
          <cell r="AB42" t="str">
            <v>Leadership</v>
          </cell>
          <cell r="AC42" t="str">
            <v>Drill</v>
          </cell>
          <cell r="AD42" t="str">
            <v>Marksmanship</v>
          </cell>
          <cell r="AE42" t="str">
            <v>No Training</v>
          </cell>
          <cell r="AF42" t="str">
            <v>Sports</v>
          </cell>
          <cell r="AG42" t="str">
            <v>CAF Famil</v>
          </cell>
          <cell r="AH42" t="str">
            <v>Leadership</v>
          </cell>
          <cell r="AI42" t="str">
            <v>Sports</v>
          </cell>
          <cell r="AJ42" t="str">
            <v>Outdoor Leadership</v>
          </cell>
          <cell r="AK42" t="str">
            <v>Outdoor Leadership</v>
          </cell>
          <cell r="AL42" t="str">
            <v>No Training</v>
          </cell>
          <cell r="AM42" t="str">
            <v>GCK</v>
          </cell>
          <cell r="AN42" t="str">
            <v>CO's Parade</v>
          </cell>
          <cell r="AO42" t="str">
            <v>Marksmanship</v>
          </cell>
          <cell r="AP42" t="str">
            <v>Annual Review</v>
          </cell>
          <cell r="AQ42" t="str">
            <v>Annual Review</v>
          </cell>
          <cell r="AR42" t="str">
            <v>Annual Review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</row>
        <row r="45">
          <cell r="D45" t="str">
            <v>Open House</v>
          </cell>
          <cell r="E45" t="str">
            <v>M-407.03b</v>
          </cell>
          <cell r="F45" t="str">
            <v>Sports</v>
          </cell>
          <cell r="G45" t="str">
            <v>M-403.02a</v>
          </cell>
          <cell r="H45" t="str">
            <v>C-325.01a</v>
          </cell>
          <cell r="I45" t="str">
            <v>M-409.01a</v>
          </cell>
          <cell r="J45" t="str">
            <v>M-409.02a</v>
          </cell>
          <cell r="K45" t="str">
            <v>M-409.03a</v>
          </cell>
          <cell r="L45" t="str">
            <v>M-420.02b</v>
          </cell>
          <cell r="M45" t="str">
            <v>M-403.03a</v>
          </cell>
          <cell r="N45" t="str">
            <v>M-424.01a</v>
          </cell>
          <cell r="O45" t="str">
            <v>M-403.04a</v>
          </cell>
          <cell r="P45" t="str">
            <v>C-409.01a</v>
          </cell>
          <cell r="Q45" t="str">
            <v>C-409.03c</v>
          </cell>
          <cell r="R45" t="str">
            <v>Mess Dinner</v>
          </cell>
          <cell r="S45" t="str">
            <v>Stand Down</v>
          </cell>
          <cell r="T45" t="str">
            <v>Stand Down</v>
          </cell>
          <cell r="U45" t="str">
            <v>M-409.05a</v>
          </cell>
          <cell r="V45" t="str">
            <v>C-409.02a</v>
          </cell>
          <cell r="W45" t="str">
            <v>M-403.05a</v>
          </cell>
          <cell r="X45" t="str">
            <v>C-121.02</v>
          </cell>
          <cell r="Y45" t="str">
            <v>M-425.01</v>
          </cell>
          <cell r="Z45" t="str">
            <v>O-LOP</v>
          </cell>
          <cell r="AA45" t="str">
            <v>C-409.06b</v>
          </cell>
          <cell r="AB45" t="str">
            <v>M-404.01b</v>
          </cell>
          <cell r="AC45" t="str">
            <v>M-425.02b</v>
          </cell>
          <cell r="AD45" t="str">
            <v>M-406.01b</v>
          </cell>
          <cell r="AE45" t="str">
            <v>March Break</v>
          </cell>
          <cell r="AF45" t="str">
            <v>M-408.04a</v>
          </cell>
          <cell r="AG45" t="str">
            <v>M-425.03a</v>
          </cell>
          <cell r="AH45" t="str">
            <v>M-404.02b</v>
          </cell>
          <cell r="AI45" t="str">
            <v>Stand Down</v>
          </cell>
          <cell r="AJ45" t="str">
            <v>M-425.04b</v>
          </cell>
          <cell r="AK45" t="str">
            <v>C-425.01a</v>
          </cell>
          <cell r="AL45" t="str">
            <v>MST 3 4 Biv FTX</v>
          </cell>
          <cell r="AM45" t="str">
            <v>C-407.01b</v>
          </cell>
          <cell r="AN45" t="str">
            <v>C-208.02a</v>
          </cell>
          <cell r="AO45" t="str">
            <v>O-LOP</v>
          </cell>
          <cell r="AP45" t="str">
            <v>Annual Practice</v>
          </cell>
          <cell r="AQ45" t="str">
            <v>Admin</v>
          </cell>
          <cell r="AR45" t="str">
            <v>Admin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D46" t="str">
            <v>CAF Famil</v>
          </cell>
          <cell r="E46" t="str">
            <v>GCK</v>
          </cell>
          <cell r="F46" t="str">
            <v>Sports</v>
          </cell>
          <cell r="G46" t="str">
            <v>Leadership</v>
          </cell>
          <cell r="H46" t="str">
            <v>Outdoor Leadership</v>
          </cell>
          <cell r="I46" t="str">
            <v>IT</v>
          </cell>
          <cell r="J46" t="str">
            <v>IT</v>
          </cell>
          <cell r="K46" t="str">
            <v>IT</v>
          </cell>
          <cell r="L46" t="str">
            <v>IT</v>
          </cell>
          <cell r="M46" t="str">
            <v>Leadership</v>
          </cell>
          <cell r="N46" t="str">
            <v>Wilderness Survival</v>
          </cell>
          <cell r="O46" t="str">
            <v>Leadership</v>
          </cell>
          <cell r="P46" t="str">
            <v>IT</v>
          </cell>
          <cell r="Q46" t="str">
            <v>IT</v>
          </cell>
          <cell r="R46" t="str">
            <v>No Training</v>
          </cell>
          <cell r="S46" t="str">
            <v>Sports</v>
          </cell>
          <cell r="T46" t="str">
            <v>Sports</v>
          </cell>
          <cell r="U46" t="str">
            <v>IT</v>
          </cell>
          <cell r="V46" t="str">
            <v>IT</v>
          </cell>
          <cell r="W46" t="str">
            <v>Leadership</v>
          </cell>
          <cell r="X46" t="str">
            <v>Field Training</v>
          </cell>
          <cell r="Y46" t="str">
            <v>Outdoor Leadership</v>
          </cell>
          <cell r="Z46" t="str">
            <v>CAF Famil</v>
          </cell>
          <cell r="AA46" t="str">
            <v>IT</v>
          </cell>
          <cell r="AB46" t="str">
            <v>Leadership</v>
          </cell>
          <cell r="AC46" t="str">
            <v>Outdoor Leadership</v>
          </cell>
          <cell r="AD46" t="str">
            <v>Marksmanship</v>
          </cell>
          <cell r="AE46" t="str">
            <v>No Training</v>
          </cell>
          <cell r="AF46" t="str">
            <v>Drill</v>
          </cell>
          <cell r="AG46" t="str">
            <v>Outdoor Leadership</v>
          </cell>
          <cell r="AH46" t="str">
            <v>Leadership</v>
          </cell>
          <cell r="AI46" t="str">
            <v>Sports</v>
          </cell>
          <cell r="AJ46" t="str">
            <v>Outdoor Leadership</v>
          </cell>
          <cell r="AK46" t="str">
            <v>Outdoor Leadership</v>
          </cell>
          <cell r="AL46" t="str">
            <v>No Training</v>
          </cell>
          <cell r="AM46" t="str">
            <v>GCK</v>
          </cell>
          <cell r="AN46" t="str">
            <v>Drill</v>
          </cell>
          <cell r="AO46" t="str">
            <v>CAF Famil</v>
          </cell>
          <cell r="AP46" t="str">
            <v>Annual Review</v>
          </cell>
          <cell r="AQ46" t="str">
            <v>Annual Review</v>
          </cell>
          <cell r="AR46" t="str">
            <v>Annual Review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</row>
        <row r="49">
          <cell r="D49" t="str">
            <v>Open House</v>
          </cell>
          <cell r="E49" t="str">
            <v>M-403.01</v>
          </cell>
          <cell r="F49" t="str">
            <v>Sports</v>
          </cell>
          <cell r="G49" t="str">
            <v>M-403.02b</v>
          </cell>
          <cell r="H49" t="str">
            <v>C-325.01b</v>
          </cell>
          <cell r="I49" t="str">
            <v>M-409.01b</v>
          </cell>
          <cell r="J49" t="str">
            <v>M-409.02b</v>
          </cell>
          <cell r="K49" t="str">
            <v>M-409.03b</v>
          </cell>
          <cell r="L49" t="str">
            <v>M-420.02c</v>
          </cell>
          <cell r="M49" t="str">
            <v>M-403.03b</v>
          </cell>
          <cell r="N49" t="str">
            <v>M-424.01b</v>
          </cell>
          <cell r="O49" t="str">
            <v>M-403.04b</v>
          </cell>
          <cell r="P49" t="str">
            <v>C-409.01b</v>
          </cell>
          <cell r="Q49" t="str">
            <v>M-408.03</v>
          </cell>
          <cell r="R49" t="str">
            <v>Mess Dinner</v>
          </cell>
          <cell r="S49" t="str">
            <v>Stand Down</v>
          </cell>
          <cell r="T49" t="str">
            <v>Stand Down</v>
          </cell>
          <cell r="U49" t="str">
            <v>M-409.05b</v>
          </cell>
          <cell r="V49" t="str">
            <v>C-409.02b</v>
          </cell>
          <cell r="W49" t="str">
            <v>M-403.05b</v>
          </cell>
          <cell r="X49" t="str">
            <v>C-121.03</v>
          </cell>
          <cell r="Y49" t="str">
            <v>C-303.01b</v>
          </cell>
          <cell r="Z49" t="str">
            <v>O-LOP</v>
          </cell>
          <cell r="AA49" t="str">
            <v>C-303.01c</v>
          </cell>
          <cell r="AB49" t="str">
            <v>M-404.01c</v>
          </cell>
          <cell r="AC49" t="str">
            <v>M-425.02c</v>
          </cell>
          <cell r="AD49" t="str">
            <v>M-406.01c</v>
          </cell>
          <cell r="AE49" t="str">
            <v>March Break</v>
          </cell>
          <cell r="AF49" t="str">
            <v>M-408.04b</v>
          </cell>
          <cell r="AG49" t="str">
            <v>M-425.03b</v>
          </cell>
          <cell r="AH49" t="str">
            <v>M-404.02c</v>
          </cell>
          <cell r="AI49" t="str">
            <v>Stand Down</v>
          </cell>
          <cell r="AJ49" t="str">
            <v>C-422.01</v>
          </cell>
          <cell r="AK49" t="str">
            <v>C-425.01b</v>
          </cell>
          <cell r="AL49" t="str">
            <v>MST 3 4 Biv FTX</v>
          </cell>
          <cell r="AM49" t="str">
            <v>C-407.01c</v>
          </cell>
          <cell r="AN49" t="str">
            <v>C-208.02b</v>
          </cell>
          <cell r="AO49" t="str">
            <v>O-LOP</v>
          </cell>
          <cell r="AP49" t="str">
            <v>Annual Practice</v>
          </cell>
          <cell r="AQ49" t="str">
            <v>Admin</v>
          </cell>
          <cell r="AR49" t="str">
            <v>Admin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D50" t="str">
            <v>CAF Famil</v>
          </cell>
          <cell r="E50" t="str">
            <v>Leadership</v>
          </cell>
          <cell r="F50" t="str">
            <v>Sports</v>
          </cell>
          <cell r="G50" t="str">
            <v>Leadership</v>
          </cell>
          <cell r="H50" t="str">
            <v>Outdoor Leadership</v>
          </cell>
          <cell r="I50" t="str">
            <v>IT</v>
          </cell>
          <cell r="J50" t="str">
            <v>IT</v>
          </cell>
          <cell r="K50" t="str">
            <v>IT</v>
          </cell>
          <cell r="L50" t="str">
            <v>IT</v>
          </cell>
          <cell r="M50" t="str">
            <v>Leadership</v>
          </cell>
          <cell r="N50" t="str">
            <v>Wilderness Survival</v>
          </cell>
          <cell r="O50" t="str">
            <v>Leadership</v>
          </cell>
          <cell r="P50" t="str">
            <v>IT</v>
          </cell>
          <cell r="Q50" t="str">
            <v>Drill</v>
          </cell>
          <cell r="R50" t="str">
            <v>No Training</v>
          </cell>
          <cell r="S50" t="str">
            <v>Sports</v>
          </cell>
          <cell r="T50" t="str">
            <v>Sports</v>
          </cell>
          <cell r="U50" t="str">
            <v>IT</v>
          </cell>
          <cell r="V50" t="str">
            <v>IT</v>
          </cell>
          <cell r="W50" t="str">
            <v>Leadership</v>
          </cell>
          <cell r="X50" t="str">
            <v>Field Training</v>
          </cell>
          <cell r="Y50" t="str">
            <v>Leadership</v>
          </cell>
          <cell r="Z50" t="str">
            <v>CAF Famil</v>
          </cell>
          <cell r="AA50" t="str">
            <v>Leadership</v>
          </cell>
          <cell r="AB50" t="str">
            <v>Leadership</v>
          </cell>
          <cell r="AC50" t="str">
            <v>Outdoor Leadership</v>
          </cell>
          <cell r="AD50" t="str">
            <v>Marksmanship</v>
          </cell>
          <cell r="AE50" t="str">
            <v>No Training</v>
          </cell>
          <cell r="AF50" t="str">
            <v>Drill</v>
          </cell>
          <cell r="AG50" t="str">
            <v>Outdoor Leadership</v>
          </cell>
          <cell r="AH50" t="str">
            <v>Leadership</v>
          </cell>
          <cell r="AI50" t="str">
            <v>Sports</v>
          </cell>
          <cell r="AJ50" t="str">
            <v>Navigation</v>
          </cell>
          <cell r="AK50" t="str">
            <v>Outdoor Leadership</v>
          </cell>
          <cell r="AL50" t="str">
            <v>No Training</v>
          </cell>
          <cell r="AM50" t="str">
            <v>GCK</v>
          </cell>
          <cell r="AN50" t="str">
            <v>Drill</v>
          </cell>
          <cell r="AO50" t="str">
            <v>CAF Famil</v>
          </cell>
          <cell r="AP50" t="str">
            <v>Annual Review</v>
          </cell>
          <cell r="AQ50" t="str">
            <v>Annual Review</v>
          </cell>
          <cell r="AR50" t="str">
            <v>Annual Review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</row>
        <row r="53">
          <cell r="D53" t="str">
            <v>CO Parade</v>
          </cell>
          <cell r="E53" t="str">
            <v>Tagging</v>
          </cell>
          <cell r="F53" t="str">
            <v>Sports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CO Parade</v>
          </cell>
          <cell r="N53">
            <v>0</v>
          </cell>
          <cell r="O53">
            <v>0</v>
          </cell>
          <cell r="P53" t="str">
            <v>M-504.01a</v>
          </cell>
          <cell r="Q53">
            <v>0</v>
          </cell>
          <cell r="R53" t="str">
            <v>Mess Dinner</v>
          </cell>
          <cell r="S53" t="str">
            <v>Stand Down</v>
          </cell>
          <cell r="T53" t="str">
            <v>Stand Down</v>
          </cell>
          <cell r="U53">
            <v>0</v>
          </cell>
          <cell r="V53" t="str">
            <v>M-503.02a</v>
          </cell>
          <cell r="W53" t="str">
            <v>CO Parade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M-504.01d</v>
          </cell>
          <cell r="AC53">
            <v>0</v>
          </cell>
          <cell r="AD53" t="str">
            <v>March Break Trip</v>
          </cell>
          <cell r="AE53" t="str">
            <v>March Break</v>
          </cell>
          <cell r="AF53" t="str">
            <v>Tagging</v>
          </cell>
          <cell r="AG53">
            <v>0</v>
          </cell>
          <cell r="AH53">
            <v>0</v>
          </cell>
          <cell r="AI53" t="str">
            <v>Stand Down</v>
          </cell>
          <cell r="AJ53">
            <v>0</v>
          </cell>
          <cell r="AK53">
            <v>0</v>
          </cell>
          <cell r="AL53" t="str">
            <v>MST 3 4 Biv FTX</v>
          </cell>
          <cell r="AM53" t="str">
            <v>Sr Cadet Canoe</v>
          </cell>
          <cell r="AN53" t="str">
            <v>CO Parade</v>
          </cell>
          <cell r="AO53">
            <v>0</v>
          </cell>
          <cell r="AP53" t="str">
            <v>Annual Practice</v>
          </cell>
          <cell r="AQ53" t="str">
            <v>Admin</v>
          </cell>
          <cell r="AR53" t="str">
            <v>Admin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D54" t="str">
            <v>CO's Parade</v>
          </cell>
          <cell r="E54" t="str">
            <v>Sports</v>
          </cell>
          <cell r="F54" t="str">
            <v>Sports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str">
            <v>CO's Parade</v>
          </cell>
          <cell r="N54" t="e">
            <v>#N/A</v>
          </cell>
          <cell r="O54" t="e">
            <v>#N/A</v>
          </cell>
          <cell r="P54" t="str">
            <v>Fitness &amp; Health</v>
          </cell>
          <cell r="Q54" t="e">
            <v>#N/A</v>
          </cell>
          <cell r="R54" t="str">
            <v>No Training</v>
          </cell>
          <cell r="S54" t="str">
            <v>Sports</v>
          </cell>
          <cell r="T54" t="str">
            <v>Sports</v>
          </cell>
          <cell r="U54" t="e">
            <v>#N/A</v>
          </cell>
          <cell r="V54" t="str">
            <v>Leadership</v>
          </cell>
          <cell r="W54" t="str">
            <v>CO's Parade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str">
            <v>Fitness &amp; Health</v>
          </cell>
          <cell r="AC54" t="e">
            <v>#N/A</v>
          </cell>
          <cell r="AD54" t="str">
            <v>No Training</v>
          </cell>
          <cell r="AE54" t="str">
            <v>No Training</v>
          </cell>
          <cell r="AF54" t="str">
            <v>Sports</v>
          </cell>
          <cell r="AG54" t="e">
            <v>#N/A</v>
          </cell>
          <cell r="AH54" t="e">
            <v>#N/A</v>
          </cell>
          <cell r="AI54" t="str">
            <v>Sports</v>
          </cell>
          <cell r="AJ54" t="e">
            <v>#N/A</v>
          </cell>
          <cell r="AK54" t="e">
            <v>#N/A</v>
          </cell>
          <cell r="AL54" t="str">
            <v>No Training</v>
          </cell>
          <cell r="AM54" t="str">
            <v>Sports</v>
          </cell>
          <cell r="AN54" t="str">
            <v>CO's Parade</v>
          </cell>
          <cell r="AO54" t="e">
            <v>#N/A</v>
          </cell>
          <cell r="AP54" t="str">
            <v>Annual Review</v>
          </cell>
          <cell r="AQ54" t="str">
            <v>Annual Review</v>
          </cell>
          <cell r="AR54" t="str">
            <v>Annual Review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</row>
        <row r="55">
          <cell r="D55">
            <v>0</v>
          </cell>
          <cell r="E55">
            <v>0</v>
          </cell>
          <cell r="F55">
            <v>0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>
            <v>0</v>
          </cell>
          <cell r="N55" t="e">
            <v>#N/A</v>
          </cell>
          <cell r="O55" t="e">
            <v>#N/A</v>
          </cell>
          <cell r="P55">
            <v>0</v>
          </cell>
          <cell r="Q55" t="e">
            <v>#N/A</v>
          </cell>
          <cell r="R55">
            <v>0</v>
          </cell>
          <cell r="S55">
            <v>0</v>
          </cell>
          <cell r="T55">
            <v>0</v>
          </cell>
          <cell r="U55" t="e">
            <v>#N/A</v>
          </cell>
          <cell r="V55">
            <v>0</v>
          </cell>
          <cell r="W55">
            <v>0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>
            <v>0</v>
          </cell>
          <cell r="AC55" t="e">
            <v>#N/A</v>
          </cell>
          <cell r="AD55">
            <v>0</v>
          </cell>
          <cell r="AE55">
            <v>0</v>
          </cell>
          <cell r="AF55">
            <v>0</v>
          </cell>
          <cell r="AG55" t="e">
            <v>#N/A</v>
          </cell>
          <cell r="AH55" t="e">
            <v>#N/A</v>
          </cell>
          <cell r="AI55">
            <v>0</v>
          </cell>
          <cell r="AJ55" t="e">
            <v>#N/A</v>
          </cell>
          <cell r="AK55" t="e">
            <v>#N/A</v>
          </cell>
          <cell r="AL55">
            <v>0</v>
          </cell>
          <cell r="AM55">
            <v>0</v>
          </cell>
          <cell r="AN55">
            <v>0</v>
          </cell>
          <cell r="AO55" t="e">
            <v>#N/A</v>
          </cell>
          <cell r="AP55">
            <v>0</v>
          </cell>
          <cell r="AQ55">
            <v>0</v>
          </cell>
          <cell r="AR55">
            <v>0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</row>
        <row r="56">
          <cell r="D56">
            <v>0</v>
          </cell>
          <cell r="E56">
            <v>0</v>
          </cell>
          <cell r="F56">
            <v>0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>
            <v>0</v>
          </cell>
          <cell r="N56" t="e">
            <v>#N/A</v>
          </cell>
          <cell r="O56" t="e">
            <v>#N/A</v>
          </cell>
          <cell r="P56">
            <v>0</v>
          </cell>
          <cell r="Q56" t="e">
            <v>#N/A</v>
          </cell>
          <cell r="R56">
            <v>0</v>
          </cell>
          <cell r="S56">
            <v>0</v>
          </cell>
          <cell r="T56">
            <v>0</v>
          </cell>
          <cell r="U56" t="e">
            <v>#N/A</v>
          </cell>
          <cell r="V56">
            <v>0</v>
          </cell>
          <cell r="W56">
            <v>0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>
            <v>0</v>
          </cell>
          <cell r="AC56" t="e">
            <v>#N/A</v>
          </cell>
          <cell r="AD56">
            <v>0</v>
          </cell>
          <cell r="AE56">
            <v>0</v>
          </cell>
          <cell r="AF56">
            <v>0</v>
          </cell>
          <cell r="AG56" t="e">
            <v>#N/A</v>
          </cell>
          <cell r="AH56" t="e">
            <v>#N/A</v>
          </cell>
          <cell r="AI56">
            <v>0</v>
          </cell>
          <cell r="AJ56" t="e">
            <v>#N/A</v>
          </cell>
          <cell r="AK56" t="e">
            <v>#N/A</v>
          </cell>
          <cell r="AL56">
            <v>0</v>
          </cell>
          <cell r="AM56">
            <v>0</v>
          </cell>
          <cell r="AN56">
            <v>0</v>
          </cell>
          <cell r="AO56" t="e">
            <v>#N/A</v>
          </cell>
          <cell r="AP56">
            <v>0</v>
          </cell>
          <cell r="AQ56">
            <v>0</v>
          </cell>
          <cell r="AR56">
            <v>0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</row>
        <row r="57">
          <cell r="D57" t="str">
            <v>Open House</v>
          </cell>
          <cell r="E57" t="str">
            <v>Tagging</v>
          </cell>
          <cell r="F57" t="str">
            <v>Sports</v>
          </cell>
          <cell r="G57">
            <v>0</v>
          </cell>
          <cell r="H57" t="str">
            <v>M-501.01a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 t="str">
            <v>M-504.01b</v>
          </cell>
          <cell r="Q57">
            <v>0</v>
          </cell>
          <cell r="R57" t="str">
            <v>Mess Dinner</v>
          </cell>
          <cell r="S57" t="str">
            <v>Stand Down</v>
          </cell>
          <cell r="T57" t="str">
            <v>Stand Down</v>
          </cell>
          <cell r="U57">
            <v>0</v>
          </cell>
          <cell r="V57" t="str">
            <v>M-503.02b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M-504.01e</v>
          </cell>
          <cell r="AC57">
            <v>0</v>
          </cell>
          <cell r="AD57" t="str">
            <v>March Break Trip</v>
          </cell>
          <cell r="AE57" t="str">
            <v>March Break</v>
          </cell>
          <cell r="AF57" t="str">
            <v>Tagging</v>
          </cell>
          <cell r="AG57">
            <v>0</v>
          </cell>
          <cell r="AH57">
            <v>0</v>
          </cell>
          <cell r="AI57" t="str">
            <v>Stand Down</v>
          </cell>
          <cell r="AJ57">
            <v>0</v>
          </cell>
          <cell r="AK57">
            <v>0</v>
          </cell>
          <cell r="AL57" t="str">
            <v>MST 3 4 Biv FTX</v>
          </cell>
          <cell r="AM57" t="str">
            <v>Sr Cadet Canoe</v>
          </cell>
          <cell r="AN57">
            <v>0</v>
          </cell>
          <cell r="AO57">
            <v>0</v>
          </cell>
          <cell r="AP57" t="str">
            <v>Annual Practice</v>
          </cell>
          <cell r="AQ57" t="str">
            <v>Admin</v>
          </cell>
          <cell r="AR57" t="str">
            <v>Admin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D58">
            <v>0</v>
          </cell>
          <cell r="E58" t="str">
            <v>Sports</v>
          </cell>
          <cell r="F58" t="str">
            <v>Sports</v>
          </cell>
          <cell r="G58" t="e">
            <v>#N/A</v>
          </cell>
          <cell r="H58" t="str">
            <v>No Training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str">
            <v>Fitness &amp; Health</v>
          </cell>
          <cell r="Q58" t="e">
            <v>#N/A</v>
          </cell>
          <cell r="R58" t="str">
            <v>No Training</v>
          </cell>
          <cell r="S58" t="str">
            <v>Sports</v>
          </cell>
          <cell r="T58" t="str">
            <v>Sports</v>
          </cell>
          <cell r="U58" t="e">
            <v>#N/A</v>
          </cell>
          <cell r="V58" t="str">
            <v>Leadership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str">
            <v>Fitness &amp; Health</v>
          </cell>
          <cell r="AC58" t="e">
            <v>#N/A</v>
          </cell>
          <cell r="AD58" t="str">
            <v>No Training</v>
          </cell>
          <cell r="AE58" t="str">
            <v>No Training</v>
          </cell>
          <cell r="AF58" t="str">
            <v>Sports</v>
          </cell>
          <cell r="AG58" t="e">
            <v>#N/A</v>
          </cell>
          <cell r="AH58" t="e">
            <v>#N/A</v>
          </cell>
          <cell r="AI58" t="str">
            <v>Sports</v>
          </cell>
          <cell r="AJ58" t="e">
            <v>#N/A</v>
          </cell>
          <cell r="AK58" t="e">
            <v>#N/A</v>
          </cell>
          <cell r="AL58" t="str">
            <v>No Training</v>
          </cell>
          <cell r="AM58" t="str">
            <v>Sports</v>
          </cell>
          <cell r="AN58" t="e">
            <v>#N/A</v>
          </cell>
          <cell r="AO58" t="e">
            <v>#N/A</v>
          </cell>
          <cell r="AP58" t="str">
            <v>Annual Review</v>
          </cell>
          <cell r="AQ58" t="str">
            <v>Annual Review</v>
          </cell>
          <cell r="AR58" t="str">
            <v>Annual Review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</row>
        <row r="59">
          <cell r="D59">
            <v>0</v>
          </cell>
          <cell r="E59">
            <v>0</v>
          </cell>
          <cell r="F59">
            <v>0</v>
          </cell>
          <cell r="G59" t="e">
            <v>#N/A</v>
          </cell>
          <cell r="H59">
            <v>0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>
            <v>0</v>
          </cell>
          <cell r="Q59" t="e">
            <v>#N/A</v>
          </cell>
          <cell r="R59">
            <v>0</v>
          </cell>
          <cell r="S59">
            <v>0</v>
          </cell>
          <cell r="T59">
            <v>0</v>
          </cell>
          <cell r="U59" t="e">
            <v>#N/A</v>
          </cell>
          <cell r="V59">
            <v>0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>
            <v>0</v>
          </cell>
          <cell r="AC59" t="e">
            <v>#N/A</v>
          </cell>
          <cell r="AD59">
            <v>0</v>
          </cell>
          <cell r="AE59">
            <v>0</v>
          </cell>
          <cell r="AF59">
            <v>0</v>
          </cell>
          <cell r="AG59" t="e">
            <v>#N/A</v>
          </cell>
          <cell r="AH59" t="e">
            <v>#N/A</v>
          </cell>
          <cell r="AI59">
            <v>0</v>
          </cell>
          <cell r="AJ59" t="e">
            <v>#N/A</v>
          </cell>
          <cell r="AK59" t="e">
            <v>#N/A</v>
          </cell>
          <cell r="AL59">
            <v>0</v>
          </cell>
          <cell r="AM59">
            <v>0</v>
          </cell>
          <cell r="AN59" t="e">
            <v>#N/A</v>
          </cell>
          <cell r="AO59" t="e">
            <v>#N/A</v>
          </cell>
          <cell r="AP59">
            <v>0</v>
          </cell>
          <cell r="AQ59">
            <v>0</v>
          </cell>
          <cell r="AR59">
            <v>0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</row>
        <row r="60">
          <cell r="D60">
            <v>0</v>
          </cell>
          <cell r="E60">
            <v>0</v>
          </cell>
          <cell r="F60">
            <v>0</v>
          </cell>
          <cell r="G60" t="e">
            <v>#N/A</v>
          </cell>
          <cell r="H60">
            <v>0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>
            <v>0</v>
          </cell>
          <cell r="Q60" t="e">
            <v>#N/A</v>
          </cell>
          <cell r="R60">
            <v>0</v>
          </cell>
          <cell r="S60">
            <v>0</v>
          </cell>
          <cell r="T60">
            <v>0</v>
          </cell>
          <cell r="U60" t="e">
            <v>#N/A</v>
          </cell>
          <cell r="V60">
            <v>0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>
            <v>0</v>
          </cell>
          <cell r="AC60" t="e">
            <v>#N/A</v>
          </cell>
          <cell r="AD60">
            <v>0</v>
          </cell>
          <cell r="AE60">
            <v>0</v>
          </cell>
          <cell r="AF60">
            <v>0</v>
          </cell>
          <cell r="AG60" t="e">
            <v>#N/A</v>
          </cell>
          <cell r="AH60" t="e">
            <v>#N/A</v>
          </cell>
          <cell r="AI60">
            <v>0</v>
          </cell>
          <cell r="AJ60" t="e">
            <v>#N/A</v>
          </cell>
          <cell r="AK60" t="e">
            <v>#N/A</v>
          </cell>
          <cell r="AL60">
            <v>0</v>
          </cell>
          <cell r="AM60">
            <v>0</v>
          </cell>
          <cell r="AN60" t="e">
            <v>#N/A</v>
          </cell>
          <cell r="AO60" t="e">
            <v>#N/A</v>
          </cell>
          <cell r="AP60">
            <v>0</v>
          </cell>
          <cell r="AQ60">
            <v>0</v>
          </cell>
          <cell r="AR60">
            <v>0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</row>
        <row r="61">
          <cell r="D61" t="str">
            <v>Open House</v>
          </cell>
          <cell r="E61" t="str">
            <v>Tagging</v>
          </cell>
          <cell r="F61" t="str">
            <v>Sports</v>
          </cell>
          <cell r="G61" t="str">
            <v>M-507.01c</v>
          </cell>
          <cell r="H61" t="str">
            <v>M-501.01b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 t="str">
            <v>M-504.01c</v>
          </cell>
          <cell r="Q61">
            <v>0</v>
          </cell>
          <cell r="R61" t="str">
            <v>Mess Dinner</v>
          </cell>
          <cell r="S61" t="str">
            <v>Stand Down</v>
          </cell>
          <cell r="T61" t="str">
            <v>Stand Down</v>
          </cell>
          <cell r="U61" t="str">
            <v>M-503.01</v>
          </cell>
          <cell r="V61" t="str">
            <v>M-503.02c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M-504.01f</v>
          </cell>
          <cell r="AC61">
            <v>0</v>
          </cell>
          <cell r="AD61" t="str">
            <v>March Break Trip</v>
          </cell>
          <cell r="AE61" t="str">
            <v>March Break</v>
          </cell>
          <cell r="AF61" t="str">
            <v>Tagging</v>
          </cell>
          <cell r="AG61">
            <v>0</v>
          </cell>
          <cell r="AH61">
            <v>0</v>
          </cell>
          <cell r="AI61" t="str">
            <v>Stand Down</v>
          </cell>
          <cell r="AJ61">
            <v>0</v>
          </cell>
          <cell r="AK61">
            <v>0</v>
          </cell>
          <cell r="AL61" t="str">
            <v>MST 3 4 Biv FTX</v>
          </cell>
          <cell r="AM61" t="str">
            <v>Sr Cadet Canoe</v>
          </cell>
          <cell r="AN61">
            <v>0</v>
          </cell>
          <cell r="AO61">
            <v>0</v>
          </cell>
          <cell r="AP61" t="str">
            <v>Annual Practice</v>
          </cell>
          <cell r="AQ61" t="str">
            <v>Admin</v>
          </cell>
          <cell r="AR61" t="str">
            <v>Admin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D62">
            <v>0</v>
          </cell>
          <cell r="E62" t="str">
            <v>Sports</v>
          </cell>
          <cell r="F62" t="str">
            <v>Sports</v>
          </cell>
          <cell r="G62" t="str">
            <v>GCK</v>
          </cell>
          <cell r="H62" t="str">
            <v>No Training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str">
            <v>Fitness &amp; Health</v>
          </cell>
          <cell r="Q62" t="e">
            <v>#N/A</v>
          </cell>
          <cell r="R62" t="str">
            <v>No Training</v>
          </cell>
          <cell r="S62" t="str">
            <v>Sports</v>
          </cell>
          <cell r="T62" t="str">
            <v>Sports</v>
          </cell>
          <cell r="U62" t="str">
            <v>Leadership</v>
          </cell>
          <cell r="V62" t="str">
            <v>Leadership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str">
            <v>Fitness &amp; Health</v>
          </cell>
          <cell r="AC62" t="e">
            <v>#N/A</v>
          </cell>
          <cell r="AD62" t="str">
            <v>No Training</v>
          </cell>
          <cell r="AE62" t="str">
            <v>No Training</v>
          </cell>
          <cell r="AF62" t="str">
            <v>Sports</v>
          </cell>
          <cell r="AG62" t="e">
            <v>#N/A</v>
          </cell>
          <cell r="AH62" t="e">
            <v>#N/A</v>
          </cell>
          <cell r="AI62" t="str">
            <v>Sports</v>
          </cell>
          <cell r="AJ62" t="e">
            <v>#N/A</v>
          </cell>
          <cell r="AK62" t="e">
            <v>#N/A</v>
          </cell>
          <cell r="AL62" t="str">
            <v>No Training</v>
          </cell>
          <cell r="AM62" t="str">
            <v>Sports</v>
          </cell>
          <cell r="AN62" t="e">
            <v>#N/A</v>
          </cell>
          <cell r="AO62" t="e">
            <v>#N/A</v>
          </cell>
          <cell r="AP62" t="str">
            <v>Annual Review</v>
          </cell>
          <cell r="AQ62" t="str">
            <v>Annual Review</v>
          </cell>
          <cell r="AR62" t="str">
            <v>Annual Review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>
            <v>0</v>
          </cell>
          <cell r="Q63" t="e">
            <v>#N/A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>
            <v>0</v>
          </cell>
          <cell r="AC63" t="e">
            <v>#N/A</v>
          </cell>
          <cell r="AD63">
            <v>0</v>
          </cell>
          <cell r="AE63">
            <v>0</v>
          </cell>
          <cell r="AF63">
            <v>0</v>
          </cell>
          <cell r="AG63" t="e">
            <v>#N/A</v>
          </cell>
          <cell r="AH63" t="e">
            <v>#N/A</v>
          </cell>
          <cell r="AI63">
            <v>0</v>
          </cell>
          <cell r="AJ63" t="e">
            <v>#N/A</v>
          </cell>
          <cell r="AK63" t="e">
            <v>#N/A</v>
          </cell>
          <cell r="AL63">
            <v>0</v>
          </cell>
          <cell r="AM63">
            <v>0</v>
          </cell>
          <cell r="AN63" t="e">
            <v>#N/A</v>
          </cell>
          <cell r="AO63" t="e">
            <v>#N/A</v>
          </cell>
          <cell r="AP63">
            <v>0</v>
          </cell>
          <cell r="AQ63">
            <v>0</v>
          </cell>
          <cell r="AR63">
            <v>0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>
            <v>0</v>
          </cell>
          <cell r="Q64" t="e">
            <v>#N/A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>
            <v>0</v>
          </cell>
          <cell r="AC64" t="e">
            <v>#N/A</v>
          </cell>
          <cell r="AD64">
            <v>0</v>
          </cell>
          <cell r="AE64">
            <v>0</v>
          </cell>
          <cell r="AF64">
            <v>0</v>
          </cell>
          <cell r="AG64" t="e">
            <v>#N/A</v>
          </cell>
          <cell r="AH64" t="e">
            <v>#N/A</v>
          </cell>
          <cell r="AI64">
            <v>0</v>
          </cell>
          <cell r="AJ64" t="e">
            <v>#N/A</v>
          </cell>
          <cell r="AK64" t="e">
            <v>#N/A</v>
          </cell>
          <cell r="AL64">
            <v>0</v>
          </cell>
          <cell r="AM64">
            <v>0</v>
          </cell>
          <cell r="AN64" t="e">
            <v>#N/A</v>
          </cell>
          <cell r="AO64" t="e">
            <v>#N/A</v>
          </cell>
          <cell r="AP64">
            <v>0</v>
          </cell>
          <cell r="AQ64">
            <v>0</v>
          </cell>
          <cell r="AR64">
            <v>0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D66" t="str">
            <v>3B</v>
          </cell>
          <cell r="E66" t="str">
            <v>CadPat</v>
          </cell>
          <cell r="F66" t="str">
            <v>CadPat</v>
          </cell>
          <cell r="G66" t="str">
            <v>CadPat</v>
          </cell>
          <cell r="H66" t="str">
            <v>CadPat</v>
          </cell>
          <cell r="I66" t="str">
            <v>CadPat</v>
          </cell>
          <cell r="J66" t="str">
            <v>CadPat</v>
          </cell>
          <cell r="K66" t="str">
            <v>CadPat</v>
          </cell>
          <cell r="L66" t="str">
            <v>CadPat</v>
          </cell>
          <cell r="M66" t="str">
            <v>3B</v>
          </cell>
          <cell r="N66" t="str">
            <v>CadPat</v>
          </cell>
          <cell r="O66" t="str">
            <v>CadPat</v>
          </cell>
          <cell r="P66" t="str">
            <v>CadPat</v>
          </cell>
          <cell r="Q66" t="str">
            <v>CadPat</v>
          </cell>
          <cell r="R66" t="str">
            <v>TBD</v>
          </cell>
          <cell r="S66">
            <v>0</v>
          </cell>
          <cell r="T66">
            <v>0</v>
          </cell>
          <cell r="U66" t="str">
            <v>CadPat</v>
          </cell>
          <cell r="V66" t="str">
            <v>CadPat</v>
          </cell>
          <cell r="W66" t="str">
            <v>3B</v>
          </cell>
          <cell r="X66" t="str">
            <v>CadPat</v>
          </cell>
          <cell r="Y66" t="str">
            <v>CadPat</v>
          </cell>
          <cell r="Z66" t="str">
            <v>CadPat</v>
          </cell>
          <cell r="AA66" t="str">
            <v>CadPat</v>
          </cell>
          <cell r="AB66" t="str">
            <v>CadPat</v>
          </cell>
          <cell r="AC66" t="str">
            <v>CadPat</v>
          </cell>
          <cell r="AD66" t="str">
            <v>CadPat</v>
          </cell>
          <cell r="AE66">
            <v>0</v>
          </cell>
          <cell r="AF66" t="str">
            <v>Cadpat</v>
          </cell>
          <cell r="AG66" t="str">
            <v>CadPat</v>
          </cell>
          <cell r="AH66" t="str">
            <v>CadPat</v>
          </cell>
          <cell r="AI66">
            <v>0</v>
          </cell>
          <cell r="AJ66" t="str">
            <v>CadPat</v>
          </cell>
          <cell r="AK66" t="str">
            <v>CadPat</v>
          </cell>
          <cell r="AL66" t="str">
            <v>CadPat</v>
          </cell>
          <cell r="AM66" t="str">
            <v>CadPat</v>
          </cell>
          <cell r="AN66" t="str">
            <v>3B</v>
          </cell>
          <cell r="AO66" t="str">
            <v>CadPat</v>
          </cell>
          <cell r="AP66" t="str">
            <v>CIV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D67" t="str">
            <v>C3</v>
          </cell>
          <cell r="E67" t="str">
            <v>C3</v>
          </cell>
          <cell r="F67" t="str">
            <v>PT</v>
          </cell>
          <cell r="G67" t="str">
            <v>FTD</v>
          </cell>
          <cell r="H67" t="str">
            <v>FTD</v>
          </cell>
          <cell r="I67" t="str">
            <v>FTD</v>
          </cell>
          <cell r="J67" t="str">
            <v>FTD</v>
          </cell>
          <cell r="K67" t="str">
            <v>FTD</v>
          </cell>
          <cell r="L67" t="str">
            <v>FTD</v>
          </cell>
          <cell r="M67" t="str">
            <v>C3</v>
          </cell>
          <cell r="N67" t="str">
            <v>FTD</v>
          </cell>
          <cell r="O67" t="str">
            <v>FTD</v>
          </cell>
          <cell r="P67" t="str">
            <v>FTD</v>
          </cell>
          <cell r="Q67" t="str">
            <v>FTD</v>
          </cell>
          <cell r="R67" t="str">
            <v>TBD</v>
          </cell>
          <cell r="S67">
            <v>0</v>
          </cell>
          <cell r="T67">
            <v>0</v>
          </cell>
          <cell r="U67" t="str">
            <v>C3</v>
          </cell>
          <cell r="V67" t="str">
            <v>FTD</v>
          </cell>
          <cell r="W67" t="str">
            <v>C3</v>
          </cell>
          <cell r="X67" t="str">
            <v>C3</v>
          </cell>
          <cell r="Y67" t="str">
            <v>C3</v>
          </cell>
          <cell r="Z67" t="str">
            <v>FTD</v>
          </cell>
          <cell r="AA67" t="str">
            <v>C3</v>
          </cell>
          <cell r="AB67" t="str">
            <v>C3</v>
          </cell>
          <cell r="AC67" t="str">
            <v>C3</v>
          </cell>
          <cell r="AD67" t="str">
            <v>FTD</v>
          </cell>
          <cell r="AE67">
            <v>0</v>
          </cell>
          <cell r="AF67" t="str">
            <v>C3</v>
          </cell>
          <cell r="AG67" t="str">
            <v>C3</v>
          </cell>
          <cell r="AH67" t="str">
            <v>C3</v>
          </cell>
          <cell r="AI67">
            <v>0</v>
          </cell>
          <cell r="AJ67" t="str">
            <v>FTD</v>
          </cell>
          <cell r="AK67" t="str">
            <v>C3</v>
          </cell>
          <cell r="AL67" t="str">
            <v>C3</v>
          </cell>
          <cell r="AM67" t="str">
            <v>FTU</v>
          </cell>
          <cell r="AN67" t="str">
            <v>C3</v>
          </cell>
          <cell r="AO67" t="str">
            <v>FTU</v>
          </cell>
          <cell r="AP67" t="str">
            <v>CIV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</sheetData>
      <sheetData sheetId="4"/>
      <sheetData sheetId="5"/>
      <sheetData sheetId="6">
        <row r="2">
          <cell r="C2" t="str">
            <v>Duty Troop</v>
          </cell>
          <cell r="D2" t="str">
            <v>Duty Officer</v>
          </cell>
          <cell r="E2" t="str">
            <v>Duty NCO</v>
          </cell>
        </row>
        <row r="3">
          <cell r="B3">
            <v>42986</v>
          </cell>
          <cell r="C3" t="str">
            <v>Troop #1</v>
          </cell>
        </row>
        <row r="4">
          <cell r="B4">
            <v>42993</v>
          </cell>
          <cell r="C4" t="str">
            <v>Troop #2</v>
          </cell>
        </row>
        <row r="5">
          <cell r="B5">
            <v>43000</v>
          </cell>
          <cell r="C5" t="str">
            <v>Troop #3</v>
          </cell>
        </row>
        <row r="6">
          <cell r="B6">
            <v>43007</v>
          </cell>
          <cell r="C6" t="str">
            <v>Troop #4</v>
          </cell>
        </row>
        <row r="7">
          <cell r="B7">
            <v>43014</v>
          </cell>
          <cell r="C7" t="str">
            <v>Troop #1</v>
          </cell>
        </row>
        <row r="8">
          <cell r="B8">
            <v>43021</v>
          </cell>
          <cell r="C8" t="str">
            <v>Troop #2</v>
          </cell>
        </row>
        <row r="9">
          <cell r="B9">
            <v>43028</v>
          </cell>
          <cell r="C9" t="str">
            <v>Troop #3</v>
          </cell>
        </row>
        <row r="10">
          <cell r="B10">
            <v>43035</v>
          </cell>
          <cell r="C10" t="str">
            <v>Troop #4</v>
          </cell>
        </row>
        <row r="11">
          <cell r="B11">
            <v>43042</v>
          </cell>
          <cell r="C11" t="str">
            <v>Troop #1</v>
          </cell>
        </row>
        <row r="12">
          <cell r="B12">
            <v>43049</v>
          </cell>
          <cell r="C12" t="str">
            <v>Troop #2</v>
          </cell>
        </row>
        <row r="13">
          <cell r="B13">
            <v>43056</v>
          </cell>
          <cell r="C13" t="str">
            <v>Troop #3</v>
          </cell>
        </row>
        <row r="14">
          <cell r="B14">
            <v>43063</v>
          </cell>
          <cell r="C14" t="str">
            <v>Troop #4</v>
          </cell>
        </row>
        <row r="15">
          <cell r="B15">
            <v>43070</v>
          </cell>
          <cell r="C15" t="str">
            <v>Troop #1</v>
          </cell>
        </row>
        <row r="16">
          <cell r="B16">
            <v>43077</v>
          </cell>
        </row>
        <row r="17">
          <cell r="B17">
            <v>43084</v>
          </cell>
        </row>
        <row r="18">
          <cell r="B18">
            <v>43091</v>
          </cell>
          <cell r="C18" t="str">
            <v>Troop #2</v>
          </cell>
        </row>
        <row r="19">
          <cell r="B19">
            <v>43098</v>
          </cell>
          <cell r="C19" t="str">
            <v>Troop #3</v>
          </cell>
        </row>
        <row r="20">
          <cell r="B20">
            <v>43105</v>
          </cell>
          <cell r="C20" t="str">
            <v>Troop #4</v>
          </cell>
        </row>
        <row r="21">
          <cell r="B21">
            <v>43112</v>
          </cell>
          <cell r="C21" t="str">
            <v>Troop #1</v>
          </cell>
        </row>
        <row r="22">
          <cell r="B22">
            <v>43119</v>
          </cell>
          <cell r="C22" t="str">
            <v>Troop #2</v>
          </cell>
        </row>
        <row r="23">
          <cell r="B23">
            <v>43126</v>
          </cell>
          <cell r="C23" t="str">
            <v>Troop #3</v>
          </cell>
        </row>
        <row r="24">
          <cell r="B24">
            <v>43133</v>
          </cell>
          <cell r="C24" t="str">
            <v>Troop #4</v>
          </cell>
        </row>
        <row r="25">
          <cell r="B25">
            <v>43140</v>
          </cell>
          <cell r="C25" t="str">
            <v>Troop #1</v>
          </cell>
        </row>
        <row r="26">
          <cell r="B26">
            <v>43147</v>
          </cell>
          <cell r="C26" t="str">
            <v>Troop #2</v>
          </cell>
        </row>
        <row r="27">
          <cell r="B27">
            <v>43154</v>
          </cell>
          <cell r="C27" t="str">
            <v>Troop #3</v>
          </cell>
        </row>
        <row r="28">
          <cell r="B28">
            <v>43161</v>
          </cell>
          <cell r="C28" t="str">
            <v>Troop #4</v>
          </cell>
        </row>
        <row r="29">
          <cell r="B29">
            <v>43168</v>
          </cell>
          <cell r="C29" t="str">
            <v>Troop #1</v>
          </cell>
        </row>
        <row r="30">
          <cell r="B30">
            <v>43175</v>
          </cell>
        </row>
        <row r="31">
          <cell r="B31">
            <v>43182</v>
          </cell>
          <cell r="C31" t="str">
            <v>Troop #2</v>
          </cell>
        </row>
        <row r="32">
          <cell r="B32">
            <v>43189</v>
          </cell>
          <cell r="C32" t="str">
            <v>Troop #3</v>
          </cell>
        </row>
        <row r="33">
          <cell r="B33">
            <v>43196</v>
          </cell>
          <cell r="C33" t="str">
            <v>Troop #4</v>
          </cell>
        </row>
        <row r="34">
          <cell r="B34">
            <v>43203</v>
          </cell>
          <cell r="C34" t="str">
            <v>Troop #1</v>
          </cell>
        </row>
        <row r="35">
          <cell r="B35">
            <v>43210</v>
          </cell>
          <cell r="C35" t="str">
            <v>Troop #2</v>
          </cell>
        </row>
        <row r="36">
          <cell r="B36">
            <v>43217</v>
          </cell>
          <cell r="C36" t="str">
            <v>Troop #3</v>
          </cell>
        </row>
        <row r="37">
          <cell r="B37">
            <v>43224</v>
          </cell>
          <cell r="C37" t="str">
            <v>Troop #4</v>
          </cell>
        </row>
        <row r="38">
          <cell r="B38">
            <v>43231</v>
          </cell>
          <cell r="C38" t="str">
            <v>Troop #1</v>
          </cell>
        </row>
        <row r="39">
          <cell r="B39">
            <v>43238</v>
          </cell>
          <cell r="C39" t="str">
            <v>Troop #2</v>
          </cell>
        </row>
        <row r="40">
          <cell r="B40">
            <v>43245</v>
          </cell>
          <cell r="C40" t="str">
            <v>Troop #3</v>
          </cell>
        </row>
        <row r="41">
          <cell r="B41">
            <v>43252</v>
          </cell>
          <cell r="C41" t="str">
            <v>Troop #4</v>
          </cell>
        </row>
        <row r="42">
          <cell r="B42">
            <v>43259</v>
          </cell>
          <cell r="C42" t="str">
            <v>Troop #1</v>
          </cell>
        </row>
        <row r="43">
          <cell r="B43">
            <v>43266</v>
          </cell>
          <cell r="C43" t="str">
            <v>Troop #2</v>
          </cell>
        </row>
        <row r="44">
          <cell r="B44">
            <v>43273</v>
          </cell>
          <cell r="C44" t="str">
            <v>Troop #3</v>
          </cell>
        </row>
        <row r="45">
          <cell r="B45">
            <v>43280</v>
          </cell>
          <cell r="C45" t="str">
            <v>Troop #4</v>
          </cell>
        </row>
        <row r="46">
          <cell r="B46">
            <v>43287</v>
          </cell>
          <cell r="C46" t="str">
            <v>Troop #1</v>
          </cell>
        </row>
        <row r="47">
          <cell r="B47">
            <v>43294</v>
          </cell>
          <cell r="C47" t="str">
            <v>Troop #2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9" workbookViewId="0">
      <selection activeCell="O38" sqref="O38"/>
    </sheetView>
  </sheetViews>
  <sheetFormatPr defaultRowHeight="15" x14ac:dyDescent="0.25"/>
  <cols>
    <col min="1" max="12" width="7.28515625" customWidth="1"/>
  </cols>
  <sheetData>
    <row r="1" spans="1:12" ht="18.75" x14ac:dyDescent="0.3">
      <c r="A1" s="1" t="str">
        <f>'[1]Unit Info'!$B$1</f>
        <v>2799 QYR RCACC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2" t="s">
        <v>1</v>
      </c>
      <c r="B3" s="3" t="str">
        <f>IF(ISBLANK($C$3),"Enter RO date (d mmm yy):",(TEXT($C$3,"ddd")))</f>
        <v>Fri</v>
      </c>
      <c r="C3" s="4">
        <v>43119</v>
      </c>
      <c r="D3" s="5"/>
      <c r="E3" s="6"/>
      <c r="F3" s="6"/>
      <c r="G3" s="6"/>
      <c r="H3" s="6"/>
      <c r="I3" s="6"/>
      <c r="J3" s="7" t="s">
        <v>2</v>
      </c>
      <c r="K3" s="8"/>
      <c r="L3" s="9" t="str">
        <f>IF(AND(MONTH($C$3)=1,_xlfn.ISOWEEKNUM($C$3)=52),CONCATENATE(TEXT($C$3-365,"yy"),"-",TEXT(_xlfn.ISOWEEKNUM($C$3),"00#")),CONCATENATE(TEXT($C$3,"yy"),"-",TEXT(_xlfn.ISOWEEKNUM($C$3),"00#")))</f>
        <v>18-003</v>
      </c>
    </row>
    <row r="4" spans="1:12" x14ac:dyDescent="0.25">
      <c r="A4" s="10"/>
      <c r="B4" s="11"/>
      <c r="C4" s="12"/>
      <c r="D4" s="12"/>
      <c r="E4" s="13"/>
      <c r="F4" s="13"/>
      <c r="G4" s="13"/>
      <c r="H4" s="13"/>
      <c r="I4" s="13"/>
      <c r="J4" s="14"/>
      <c r="K4" s="15"/>
      <c r="L4" s="16"/>
    </row>
    <row r="5" spans="1:12" ht="15.75" thickBot="1" x14ac:dyDescent="0.3">
      <c r="A5" s="17" t="s">
        <v>3</v>
      </c>
      <c r="B5" s="13"/>
      <c r="C5" s="18" t="str">
        <f>HLOOKUP($C$3,'[1]In-year Trg Plan'!$D$4:$AV$67,63,FALSE)</f>
        <v>3B</v>
      </c>
      <c r="D5" s="12"/>
      <c r="E5" s="13"/>
      <c r="F5" s="13"/>
      <c r="G5" s="19"/>
      <c r="H5" s="14" t="s">
        <v>4</v>
      </c>
      <c r="I5" s="20"/>
      <c r="J5" s="20"/>
      <c r="K5" s="20"/>
      <c r="L5" s="20"/>
    </row>
    <row r="6" spans="1:12" x14ac:dyDescent="0.25">
      <c r="A6" s="10"/>
      <c r="B6" s="11"/>
      <c r="C6" s="21"/>
      <c r="D6" s="12"/>
      <c r="E6" s="13"/>
      <c r="F6" s="13"/>
      <c r="G6" s="19"/>
      <c r="H6" s="13"/>
      <c r="I6" s="22"/>
      <c r="J6" s="22"/>
      <c r="K6" s="22"/>
      <c r="L6" s="22"/>
    </row>
    <row r="7" spans="1:12" ht="15.75" thickBot="1" x14ac:dyDescent="0.3">
      <c r="A7" s="23" t="s">
        <v>5</v>
      </c>
      <c r="B7" s="13"/>
      <c r="C7" s="18" t="str">
        <f>HLOOKUP($C$3,'[1]In-year Trg Plan'!$D$4:$AV$67,64,FALSE)</f>
        <v>C3</v>
      </c>
      <c r="D7" s="24"/>
      <c r="E7" s="13"/>
      <c r="F7" s="13"/>
      <c r="G7" s="13"/>
      <c r="H7" s="14" t="str">
        <f>IF(ISBLANK('[1]Duty Pers'!$C$2),,CONCATENATE('[1]Duty Pers'!$C$2,":"))</f>
        <v>Duty Troop:</v>
      </c>
      <c r="I7" s="25" t="str">
        <f>IF(ISBLANK('[1]Duty Pers'!$C$2),,VLOOKUP($C$3,'[1]Duty Pers'!$B$3:$I$47,2,FALSE))</f>
        <v>Troop #2</v>
      </c>
      <c r="J7" s="20"/>
      <c r="K7" s="20"/>
      <c r="L7" s="20"/>
    </row>
    <row r="8" spans="1:12" x14ac:dyDescent="0.25">
      <c r="A8" s="10"/>
      <c r="B8" s="11"/>
      <c r="C8" s="12"/>
      <c r="D8" s="12"/>
      <c r="E8" s="13"/>
      <c r="F8" s="13"/>
      <c r="G8" s="13"/>
      <c r="H8" s="14"/>
      <c r="I8" s="26"/>
      <c r="J8" s="27"/>
      <c r="K8" s="28"/>
      <c r="L8" s="29"/>
    </row>
    <row r="9" spans="1:12" x14ac:dyDescent="0.25">
      <c r="A9" s="10" t="s">
        <v>6</v>
      </c>
      <c r="B9" s="11"/>
      <c r="C9" s="12"/>
      <c r="D9" s="12"/>
      <c r="E9" s="13"/>
      <c r="F9" s="13"/>
      <c r="G9" s="13"/>
      <c r="H9" s="14" t="str">
        <f>IF(ISBLANK('[1]Duty Pers'!$D$2),,CONCATENATE('[1]Duty Pers'!$D$2,":"))</f>
        <v>Duty Officer:</v>
      </c>
      <c r="I9" s="25"/>
      <c r="J9" s="20"/>
      <c r="K9" s="20"/>
      <c r="L9" s="20"/>
    </row>
    <row r="10" spans="1:12" x14ac:dyDescent="0.25">
      <c r="A10" s="30" t="s">
        <v>7</v>
      </c>
      <c r="B10" s="13"/>
      <c r="C10" s="13"/>
      <c r="D10" s="13"/>
      <c r="E10" s="13"/>
      <c r="F10" s="13"/>
      <c r="G10" s="13"/>
      <c r="H10" s="14"/>
      <c r="I10" s="26"/>
      <c r="J10" s="27"/>
      <c r="K10" s="28"/>
      <c r="L10" s="29"/>
    </row>
    <row r="11" spans="1:12" x14ac:dyDescent="0.25">
      <c r="A11" s="31"/>
      <c r="B11" s="32"/>
      <c r="C11" s="13"/>
      <c r="D11" s="33" t="s">
        <v>8</v>
      </c>
      <c r="E11" s="33" t="s">
        <v>9</v>
      </c>
      <c r="F11" s="34"/>
      <c r="G11" s="13"/>
      <c r="H11" s="14" t="str">
        <f>IF(ISBLANK('[1]Duty Pers'!$E$2),,CONCATENATE('[1]Duty Pers'!$E$2,":"))</f>
        <v>Duty NCO:</v>
      </c>
      <c r="I11" s="25"/>
      <c r="J11" s="20"/>
      <c r="K11" s="20"/>
      <c r="L11" s="20"/>
    </row>
    <row r="12" spans="1:12" x14ac:dyDescent="0.25">
      <c r="A12" s="35" t="s">
        <v>10</v>
      </c>
      <c r="B12" s="36"/>
      <c r="C12" s="37"/>
      <c r="D12" s="38">
        <f>'[1]Unit Info'!B4</f>
        <v>0.78472222222222221</v>
      </c>
      <c r="E12" s="39"/>
      <c r="F12" s="34"/>
      <c r="G12" s="13"/>
      <c r="H12" s="14"/>
      <c r="I12" s="26"/>
      <c r="J12" s="22"/>
      <c r="K12" s="22"/>
      <c r="L12" s="22"/>
    </row>
    <row r="13" spans="1:12" x14ac:dyDescent="0.25">
      <c r="A13" s="35" t="s">
        <v>11</v>
      </c>
      <c r="B13" s="36"/>
      <c r="C13" s="37"/>
      <c r="D13" s="40">
        <f>'[1]Unit Info'!B5</f>
        <v>0.79166666666666663</v>
      </c>
      <c r="E13" s="40">
        <f>'[1]Unit Info'!C5</f>
        <v>0</v>
      </c>
      <c r="F13" s="34"/>
      <c r="G13" s="13"/>
      <c r="H13" s="14"/>
      <c r="I13" s="25"/>
      <c r="J13" s="20"/>
      <c r="K13" s="20"/>
      <c r="L13" s="20"/>
    </row>
    <row r="14" spans="1:12" x14ac:dyDescent="0.25">
      <c r="A14" s="41" t="s">
        <v>12</v>
      </c>
      <c r="B14" s="42"/>
      <c r="C14" s="43"/>
      <c r="D14" s="40">
        <f>'[1]Unit Info'!B6</f>
        <v>0.80902777777777779</v>
      </c>
      <c r="E14" s="40">
        <f>'[1]Unit Info'!C6</f>
        <v>0</v>
      </c>
      <c r="F14" s="34"/>
      <c r="G14" s="13"/>
      <c r="H14" s="14"/>
      <c r="I14" s="26"/>
      <c r="J14" s="27"/>
      <c r="K14" s="28"/>
      <c r="L14" s="29"/>
    </row>
    <row r="15" spans="1:12" x14ac:dyDescent="0.25">
      <c r="A15" s="41" t="s">
        <v>13</v>
      </c>
      <c r="B15" s="42"/>
      <c r="C15" s="43"/>
      <c r="D15" s="40">
        <f>'[1]Unit Info'!B7</f>
        <v>0.82986111111111116</v>
      </c>
      <c r="E15" s="40">
        <f>'[1]Unit Info'!C7</f>
        <v>0</v>
      </c>
      <c r="F15" s="34"/>
      <c r="G15" s="13"/>
      <c r="H15" s="14"/>
      <c r="I15" s="25"/>
      <c r="J15" s="20"/>
      <c r="K15" s="20"/>
      <c r="L15" s="20"/>
    </row>
    <row r="16" spans="1:12" x14ac:dyDescent="0.25">
      <c r="A16" s="41" t="s">
        <v>14</v>
      </c>
      <c r="B16" s="42"/>
      <c r="C16" s="43"/>
      <c r="D16" s="40">
        <f>'[1]Unit Info'!B8</f>
        <v>0.83333333333333337</v>
      </c>
      <c r="E16" s="40">
        <f>'[1]Unit Info'!C8</f>
        <v>0</v>
      </c>
      <c r="F16" s="34"/>
      <c r="G16" s="13"/>
      <c r="H16" s="14"/>
      <c r="I16" s="26"/>
      <c r="J16" s="27"/>
      <c r="K16" s="28"/>
      <c r="L16" s="29"/>
    </row>
    <row r="17" spans="1:12" x14ac:dyDescent="0.25">
      <c r="A17" s="41" t="s">
        <v>13</v>
      </c>
      <c r="B17" s="42"/>
      <c r="C17" s="43"/>
      <c r="D17" s="40">
        <f>'[1]Unit Info'!B9</f>
        <v>0.85763888888888884</v>
      </c>
      <c r="E17" s="40">
        <f>'[1]Unit Info'!C9</f>
        <v>0</v>
      </c>
      <c r="F17" s="34"/>
      <c r="G17" s="13"/>
      <c r="H17" s="14"/>
      <c r="I17" s="25"/>
      <c r="J17" s="20"/>
      <c r="K17" s="20"/>
      <c r="L17" s="20"/>
    </row>
    <row r="18" spans="1:12" x14ac:dyDescent="0.25">
      <c r="A18" s="41" t="s">
        <v>15</v>
      </c>
      <c r="B18" s="42"/>
      <c r="C18" s="43"/>
      <c r="D18" s="40">
        <f>'[1]Unit Info'!B10</f>
        <v>0.87847222222222221</v>
      </c>
      <c r="E18" s="40">
        <f>'[1]Unit Info'!C10</f>
        <v>0</v>
      </c>
      <c r="F18" s="34"/>
      <c r="G18" s="13"/>
      <c r="H18" s="14"/>
      <c r="I18" s="26"/>
      <c r="J18" s="27"/>
      <c r="K18" s="28"/>
      <c r="L18" s="29"/>
    </row>
    <row r="19" spans="1:12" x14ac:dyDescent="0.25">
      <c r="A19" s="41" t="s">
        <v>16</v>
      </c>
      <c r="B19" s="42"/>
      <c r="C19" s="43"/>
      <c r="D19" s="40">
        <f>'[1]Unit Info'!B11</f>
        <v>0.90625</v>
      </c>
      <c r="E19" s="40">
        <f>'[1]Unit Info'!C11</f>
        <v>0</v>
      </c>
      <c r="F19" s="34"/>
      <c r="G19" s="13"/>
      <c r="H19" s="14"/>
      <c r="I19" s="25"/>
      <c r="J19" s="44"/>
      <c r="K19" s="44"/>
      <c r="L19" s="44"/>
    </row>
    <row r="20" spans="1:12" x14ac:dyDescent="0.25">
      <c r="A20" s="35" t="s">
        <v>17</v>
      </c>
      <c r="B20" s="36"/>
      <c r="C20" s="37"/>
      <c r="D20" s="45">
        <f>'[1]Unit Info'!B12</f>
        <v>0.91666666666666663</v>
      </c>
      <c r="E20" s="46"/>
      <c r="F20" s="34"/>
      <c r="G20" s="13"/>
      <c r="H20" s="14"/>
      <c r="I20" s="25"/>
      <c r="J20" s="20"/>
      <c r="K20" s="20"/>
      <c r="L20" s="20"/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47" t="s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.75" thickBot="1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6.5" thickTop="1" thickBot="1" x14ac:dyDescent="0.3">
      <c r="A24" s="49"/>
      <c r="B24" s="13"/>
      <c r="C24" s="50" t="s">
        <v>19</v>
      </c>
      <c r="D24" s="51"/>
      <c r="E24" s="52"/>
      <c r="F24" s="52" t="s">
        <v>20</v>
      </c>
      <c r="G24" s="52"/>
      <c r="H24" s="52"/>
      <c r="I24" s="52" t="s">
        <v>21</v>
      </c>
      <c r="J24" s="53"/>
      <c r="K24" s="53"/>
      <c r="L24" s="54"/>
    </row>
    <row r="25" spans="1:12" ht="16.5" thickTop="1" thickBot="1" x14ac:dyDescent="0.3">
      <c r="A25" s="13"/>
      <c r="B25" s="13"/>
      <c r="C25" s="55">
        <f>'[1]Unit Info'!$B$6</f>
        <v>0.80902777777777779</v>
      </c>
      <c r="D25" s="56" t="s">
        <v>22</v>
      </c>
      <c r="E25" s="57">
        <f>'[1]Unit Info'!$C$6</f>
        <v>0</v>
      </c>
      <c r="F25" s="58">
        <f>'[1]Unit Info'!$B$8</f>
        <v>0.83333333333333337</v>
      </c>
      <c r="G25" s="59" t="s">
        <v>22</v>
      </c>
      <c r="H25" s="57">
        <f>'[1]Unit Info'!$C$8</f>
        <v>0</v>
      </c>
      <c r="I25" s="60">
        <f>'[1]Unit Info'!$B$10</f>
        <v>0.87847222222222221</v>
      </c>
      <c r="J25" s="61"/>
      <c r="K25" s="62" t="s">
        <v>22</v>
      </c>
      <c r="L25" s="63">
        <f>'[1]Unit Info'!$C$10</f>
        <v>0</v>
      </c>
    </row>
    <row r="26" spans="1:12" x14ac:dyDescent="0.25">
      <c r="A26" s="64" t="s">
        <v>23</v>
      </c>
      <c r="B26" s="65" t="s">
        <v>24</v>
      </c>
      <c r="C26" s="66" t="str">
        <f>HLOOKUP($C$3,'[1]In-year Trg Plan'!$D$4:$AV$67,2,FALSE)</f>
        <v>CO Parade</v>
      </c>
      <c r="D26" s="67"/>
      <c r="E26" s="68"/>
      <c r="F26" s="66" t="str">
        <f>HLOOKUP($C$3,'[1]In-year Trg Plan'!$D$4:$AV$67,6,FALSE)</f>
        <v>C-121.02</v>
      </c>
      <c r="G26" s="67"/>
      <c r="H26" s="68"/>
      <c r="I26" s="66" t="str">
        <f>HLOOKUP($C$3,'[1]In-year Trg Plan'!$D$4:$AV$67,10,FALSE)</f>
        <v>C-121.03</v>
      </c>
      <c r="J26" s="67"/>
      <c r="K26" s="67"/>
      <c r="L26" s="68"/>
    </row>
    <row r="27" spans="1:12" x14ac:dyDescent="0.25">
      <c r="A27" s="69"/>
      <c r="B27" s="70" t="s">
        <v>25</v>
      </c>
      <c r="C27" s="71" t="str">
        <f>HLOOKUP($C$3,'[1]In-year Trg Plan'!$D$4:$AV$67,3,FALSE)</f>
        <v>CO's Parade</v>
      </c>
      <c r="D27" s="72"/>
      <c r="E27" s="73"/>
      <c r="F27" s="74" t="s">
        <v>32</v>
      </c>
      <c r="G27" s="75"/>
      <c r="H27" s="76"/>
      <c r="I27" s="74" t="s">
        <v>33</v>
      </c>
      <c r="J27" s="75"/>
      <c r="K27" s="75"/>
      <c r="L27" s="76"/>
    </row>
    <row r="28" spans="1:12" x14ac:dyDescent="0.25">
      <c r="A28" s="69"/>
      <c r="B28" s="77" t="s">
        <v>26</v>
      </c>
      <c r="C28" s="71"/>
      <c r="D28" s="72"/>
      <c r="E28" s="73"/>
      <c r="F28" s="74"/>
      <c r="G28" s="75"/>
      <c r="H28" s="76"/>
      <c r="I28" s="74"/>
      <c r="J28" s="75"/>
      <c r="K28" s="75"/>
      <c r="L28" s="76"/>
    </row>
    <row r="29" spans="1:12" ht="15.75" thickBot="1" x14ac:dyDescent="0.3">
      <c r="A29" s="78"/>
      <c r="B29" s="79" t="s">
        <v>27</v>
      </c>
      <c r="C29" s="80"/>
      <c r="D29" s="81"/>
      <c r="E29" s="82"/>
      <c r="F29" s="83"/>
      <c r="G29" s="84"/>
      <c r="H29" s="85"/>
      <c r="I29" s="83"/>
      <c r="J29" s="84"/>
      <c r="K29" s="84"/>
      <c r="L29" s="85"/>
    </row>
    <row r="30" spans="1:12" x14ac:dyDescent="0.25">
      <c r="A30" s="64" t="s">
        <v>28</v>
      </c>
      <c r="B30" s="65" t="s">
        <v>24</v>
      </c>
      <c r="C30" s="86" t="str">
        <f>HLOOKUP($C$3,'[1]In-year Trg Plan'!$D$4:$AV$67,14,FALSE)</f>
        <v>CO Parade</v>
      </c>
      <c r="D30" s="87"/>
      <c r="E30" s="88"/>
      <c r="F30" s="66" t="str">
        <f>HLOOKUP($C$3,'[1]In-year Trg Plan'!$D$4:$AV$67,18,FALSE)</f>
        <v>C-121.02</v>
      </c>
      <c r="G30" s="67"/>
      <c r="H30" s="68"/>
      <c r="I30" s="66" t="str">
        <f>HLOOKUP($C$3,'[1]In-year Trg Plan'!$D$4:$AV$67,22,FALSE)</f>
        <v>C-121.03</v>
      </c>
      <c r="J30" s="67"/>
      <c r="K30" s="67"/>
      <c r="L30" s="68"/>
    </row>
    <row r="31" spans="1:12" x14ac:dyDescent="0.25">
      <c r="A31" s="69"/>
      <c r="B31" s="70" t="s">
        <v>25</v>
      </c>
      <c r="C31" s="71" t="str">
        <f>HLOOKUP($C$3,'[1]In-year Trg Plan'!$D$4:$AV$67,15,FALSE)</f>
        <v>CO's Parade</v>
      </c>
      <c r="D31" s="72"/>
      <c r="E31" s="73"/>
      <c r="F31" s="74" t="s">
        <v>35</v>
      </c>
      <c r="G31" s="75"/>
      <c r="H31" s="76"/>
      <c r="I31" s="74" t="s">
        <v>34</v>
      </c>
      <c r="J31" s="75"/>
      <c r="K31" s="75"/>
      <c r="L31" s="76"/>
    </row>
    <row r="32" spans="1:12" x14ac:dyDescent="0.25">
      <c r="A32" s="69"/>
      <c r="B32" s="77" t="s">
        <v>26</v>
      </c>
      <c r="C32" s="71"/>
      <c r="D32" s="72"/>
      <c r="E32" s="73"/>
      <c r="F32" s="74"/>
      <c r="G32" s="75"/>
      <c r="H32" s="76"/>
      <c r="I32" s="74"/>
      <c r="J32" s="75"/>
      <c r="K32" s="75"/>
      <c r="L32" s="76"/>
    </row>
    <row r="33" spans="1:12" ht="15.75" thickBot="1" x14ac:dyDescent="0.3">
      <c r="A33" s="78"/>
      <c r="B33" s="79" t="s">
        <v>27</v>
      </c>
      <c r="C33" s="80"/>
      <c r="D33" s="81"/>
      <c r="E33" s="82"/>
      <c r="F33" s="83"/>
      <c r="G33" s="84"/>
      <c r="H33" s="85"/>
      <c r="I33" s="83"/>
      <c r="J33" s="84"/>
      <c r="K33" s="84"/>
      <c r="L33" s="85"/>
    </row>
    <row r="34" spans="1:12" x14ac:dyDescent="0.25">
      <c r="A34" s="64" t="s">
        <v>29</v>
      </c>
      <c r="B34" s="65" t="s">
        <v>24</v>
      </c>
      <c r="C34" s="86" t="str">
        <f>HLOOKUP($C$3,'[1]In-year Trg Plan'!$D$4:$AV$67,26,FALSE)</f>
        <v>CO Parade</v>
      </c>
      <c r="D34" s="87"/>
      <c r="E34" s="88"/>
      <c r="F34" s="66" t="str">
        <f>HLOOKUP($C$3,'[1]In-year Trg Plan'!$D$4:$AV$67,30,FALSE)</f>
        <v>M-309.06a</v>
      </c>
      <c r="G34" s="67"/>
      <c r="H34" s="68"/>
      <c r="I34" s="66" t="str">
        <f>HLOOKUP($C$3,'[1]In-year Trg Plan'!$D$4:$AV$67,34,FALSE)</f>
        <v>M-309.06b</v>
      </c>
      <c r="J34" s="67"/>
      <c r="K34" s="67"/>
      <c r="L34" s="68"/>
    </row>
    <row r="35" spans="1:12" x14ac:dyDescent="0.25">
      <c r="A35" s="69"/>
      <c r="B35" s="70" t="s">
        <v>25</v>
      </c>
      <c r="C35" s="71" t="str">
        <f>HLOOKUP($C$3,'[1]In-year Trg Plan'!$D$4:$AV$67,27,FALSE)</f>
        <v>CO's Parade</v>
      </c>
      <c r="D35" s="72"/>
      <c r="E35" s="73"/>
      <c r="F35" s="71" t="s">
        <v>36</v>
      </c>
      <c r="G35" s="72"/>
      <c r="H35" s="72"/>
      <c r="I35" s="72"/>
      <c r="J35" s="72"/>
      <c r="K35" s="72"/>
      <c r="L35" s="73"/>
    </row>
    <row r="36" spans="1:12" x14ac:dyDescent="0.25">
      <c r="A36" s="69"/>
      <c r="B36" s="77" t="s">
        <v>26</v>
      </c>
      <c r="C36" s="71"/>
      <c r="D36" s="72"/>
      <c r="E36" s="73"/>
      <c r="F36" s="74"/>
      <c r="G36" s="75"/>
      <c r="H36" s="76"/>
      <c r="I36" s="74"/>
      <c r="J36" s="75"/>
      <c r="K36" s="75"/>
      <c r="L36" s="76"/>
    </row>
    <row r="37" spans="1:12" ht="15.75" thickBot="1" x14ac:dyDescent="0.3">
      <c r="A37" s="78"/>
      <c r="B37" s="79" t="s">
        <v>27</v>
      </c>
      <c r="C37" s="80"/>
      <c r="D37" s="81"/>
      <c r="E37" s="82"/>
      <c r="F37" s="83"/>
      <c r="G37" s="84"/>
      <c r="H37" s="85"/>
      <c r="I37" s="83"/>
      <c r="J37" s="84"/>
      <c r="K37" s="84"/>
      <c r="L37" s="85"/>
    </row>
    <row r="38" spans="1:12" x14ac:dyDescent="0.25">
      <c r="A38" s="64" t="s">
        <v>30</v>
      </c>
      <c r="B38" s="65" t="s">
        <v>24</v>
      </c>
      <c r="C38" s="86" t="str">
        <f>HLOOKUP($C$3,'[1]In-year Trg Plan'!$D$4:$AV$67,38,FALSE)</f>
        <v>CO Parade</v>
      </c>
      <c r="D38" s="87"/>
      <c r="E38" s="88"/>
      <c r="F38" s="66" t="str">
        <f>HLOOKUP($C$3,'[1]In-year Trg Plan'!$D$4:$AV$67,42,FALSE)</f>
        <v>M-403.05a</v>
      </c>
      <c r="G38" s="67"/>
      <c r="H38" s="68"/>
      <c r="I38" s="66" t="str">
        <f>HLOOKUP($C$3,'[1]In-year Trg Plan'!$D$4:$AV$67,46,FALSE)</f>
        <v>M-403.05b</v>
      </c>
      <c r="J38" s="67"/>
      <c r="K38" s="67"/>
      <c r="L38" s="68"/>
    </row>
    <row r="39" spans="1:12" x14ac:dyDescent="0.25">
      <c r="A39" s="69"/>
      <c r="B39" s="70" t="s">
        <v>25</v>
      </c>
      <c r="C39" s="71" t="str">
        <f>HLOOKUP($C$3,'[1]In-year Trg Plan'!$D$4:$AV$67,39,FALSE)</f>
        <v>CO's Parade</v>
      </c>
      <c r="D39" s="72"/>
      <c r="E39" s="73"/>
      <c r="F39" s="71" t="s">
        <v>37</v>
      </c>
      <c r="G39" s="72"/>
      <c r="H39" s="72"/>
      <c r="I39" s="72"/>
      <c r="J39" s="72"/>
      <c r="K39" s="72"/>
      <c r="L39" s="73"/>
    </row>
    <row r="40" spans="1:12" x14ac:dyDescent="0.25">
      <c r="A40" s="69"/>
      <c r="B40" s="77" t="s">
        <v>26</v>
      </c>
      <c r="C40" s="71"/>
      <c r="D40" s="72"/>
      <c r="E40" s="73"/>
      <c r="F40" s="74"/>
      <c r="G40" s="75"/>
      <c r="H40" s="76"/>
      <c r="I40" s="74"/>
      <c r="J40" s="75"/>
      <c r="K40" s="75"/>
      <c r="L40" s="76"/>
    </row>
    <row r="41" spans="1:12" ht="15.75" thickBot="1" x14ac:dyDescent="0.3">
      <c r="A41" s="78"/>
      <c r="B41" s="79" t="s">
        <v>27</v>
      </c>
      <c r="C41" s="80"/>
      <c r="D41" s="81"/>
      <c r="E41" s="82"/>
      <c r="F41" s="83"/>
      <c r="G41" s="84"/>
      <c r="H41" s="85"/>
      <c r="I41" s="83"/>
      <c r="J41" s="84"/>
      <c r="K41" s="84"/>
      <c r="L41" s="85"/>
    </row>
    <row r="42" spans="1:12" x14ac:dyDescent="0.25">
      <c r="A42" s="64" t="s">
        <v>31</v>
      </c>
      <c r="B42" s="65" t="s">
        <v>24</v>
      </c>
      <c r="C42" s="86" t="str">
        <f>HLOOKUP($C$3,'[1]In-year Trg Plan'!$D$4:$AV$67,50,FALSE)</f>
        <v>CO Parade</v>
      </c>
      <c r="D42" s="87"/>
      <c r="E42" s="88"/>
      <c r="F42" s="89"/>
      <c r="G42" s="90"/>
      <c r="H42" s="91"/>
      <c r="I42" s="66"/>
      <c r="J42" s="67"/>
      <c r="K42" s="67"/>
      <c r="L42" s="68"/>
    </row>
    <row r="43" spans="1:12" x14ac:dyDescent="0.25">
      <c r="A43" s="69"/>
      <c r="B43" s="70" t="s">
        <v>25</v>
      </c>
      <c r="C43" s="71" t="str">
        <f>HLOOKUP($C$3,'[1]In-year Trg Plan'!$D$4:$AV$67,51,FALSE)</f>
        <v>CO's Parade</v>
      </c>
      <c r="D43" s="72"/>
      <c r="E43" s="73"/>
      <c r="F43" s="92"/>
      <c r="G43" s="75"/>
      <c r="H43" s="93"/>
      <c r="I43" s="74"/>
      <c r="J43" s="75"/>
      <c r="K43" s="75"/>
      <c r="L43" s="76"/>
    </row>
    <row r="44" spans="1:12" x14ac:dyDescent="0.25">
      <c r="A44" s="69"/>
      <c r="B44" s="77" t="s">
        <v>26</v>
      </c>
      <c r="C44" s="71"/>
      <c r="D44" s="72"/>
      <c r="E44" s="73"/>
      <c r="F44" s="92"/>
      <c r="G44" s="75"/>
      <c r="H44" s="93"/>
      <c r="I44" s="74"/>
      <c r="J44" s="75"/>
      <c r="K44" s="75"/>
      <c r="L44" s="76"/>
    </row>
    <row r="45" spans="1:12" ht="15.75" thickBot="1" x14ac:dyDescent="0.3">
      <c r="A45" s="78"/>
      <c r="B45" s="79" t="s">
        <v>27</v>
      </c>
      <c r="C45" s="80"/>
      <c r="D45" s="81"/>
      <c r="E45" s="82"/>
      <c r="F45" s="94"/>
      <c r="G45" s="84"/>
      <c r="H45" s="95"/>
      <c r="I45" s="83"/>
      <c r="J45" s="84"/>
      <c r="K45" s="84"/>
      <c r="L45" s="85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</sheetData>
  <mergeCells count="85">
    <mergeCell ref="F35:L35"/>
    <mergeCell ref="F39:L39"/>
    <mergeCell ref="C45:E45"/>
    <mergeCell ref="F45:H45"/>
    <mergeCell ref="I45:L45"/>
    <mergeCell ref="A42:A45"/>
    <mergeCell ref="C42:E42"/>
    <mergeCell ref="F42:H42"/>
    <mergeCell ref="I42:L42"/>
    <mergeCell ref="C43:E43"/>
    <mergeCell ref="F43:H43"/>
    <mergeCell ref="I43:L43"/>
    <mergeCell ref="C44:E44"/>
    <mergeCell ref="F44:H44"/>
    <mergeCell ref="I44:L44"/>
    <mergeCell ref="C40:E40"/>
    <mergeCell ref="F40:H40"/>
    <mergeCell ref="I40:L40"/>
    <mergeCell ref="C41:E41"/>
    <mergeCell ref="F41:H41"/>
    <mergeCell ref="I41:L41"/>
    <mergeCell ref="C37:E37"/>
    <mergeCell ref="F37:H37"/>
    <mergeCell ref="I37:L37"/>
    <mergeCell ref="A38:A41"/>
    <mergeCell ref="C38:E38"/>
    <mergeCell ref="F38:H38"/>
    <mergeCell ref="I38:L38"/>
    <mergeCell ref="C39:E39"/>
    <mergeCell ref="A34:A37"/>
    <mergeCell ref="C34:E34"/>
    <mergeCell ref="F34:H34"/>
    <mergeCell ref="I34:L34"/>
    <mergeCell ref="C35:E35"/>
    <mergeCell ref="C36:E36"/>
    <mergeCell ref="F36:H36"/>
    <mergeCell ref="I36:L36"/>
    <mergeCell ref="I31:L31"/>
    <mergeCell ref="C32:E32"/>
    <mergeCell ref="F32:H32"/>
    <mergeCell ref="I32:L32"/>
    <mergeCell ref="C33:E33"/>
    <mergeCell ref="F33:H33"/>
    <mergeCell ref="I33:L33"/>
    <mergeCell ref="I28:L28"/>
    <mergeCell ref="C29:E29"/>
    <mergeCell ref="F29:H29"/>
    <mergeCell ref="I29:L29"/>
    <mergeCell ref="A30:A33"/>
    <mergeCell ref="C30:E30"/>
    <mergeCell ref="F30:H30"/>
    <mergeCell ref="I30:L30"/>
    <mergeCell ref="C31:E31"/>
    <mergeCell ref="F31:H31"/>
    <mergeCell ref="I25:J25"/>
    <mergeCell ref="A26:A29"/>
    <mergeCell ref="C26:E26"/>
    <mergeCell ref="F26:H26"/>
    <mergeCell ref="I26:L26"/>
    <mergeCell ref="C27:E27"/>
    <mergeCell ref="F27:H27"/>
    <mergeCell ref="I27:L27"/>
    <mergeCell ref="C28:E28"/>
    <mergeCell ref="F28:H28"/>
    <mergeCell ref="I19:L19"/>
    <mergeCell ref="A20:C20"/>
    <mergeCell ref="D20:E20"/>
    <mergeCell ref="I20:L20"/>
    <mergeCell ref="A22:L22"/>
    <mergeCell ref="C24:E24"/>
    <mergeCell ref="F24:H24"/>
    <mergeCell ref="I24:L24"/>
    <mergeCell ref="A12:C12"/>
    <mergeCell ref="D12:E12"/>
    <mergeCell ref="A13:C13"/>
    <mergeCell ref="I13:L13"/>
    <mergeCell ref="I15:L15"/>
    <mergeCell ref="I17:L17"/>
    <mergeCell ref="A1:L1"/>
    <mergeCell ref="A2:L2"/>
    <mergeCell ref="I5:L5"/>
    <mergeCell ref="I7:L7"/>
    <mergeCell ref="I9:L9"/>
    <mergeCell ref="A11:B11"/>
    <mergeCell ref="I11:L1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Copeland</dc:creator>
  <cp:lastModifiedBy>Daniel Copeland</cp:lastModifiedBy>
  <cp:lastPrinted>2017-12-28T18:24:50Z</cp:lastPrinted>
  <dcterms:created xsi:type="dcterms:W3CDTF">2017-12-28T18:23:21Z</dcterms:created>
  <dcterms:modified xsi:type="dcterms:W3CDTF">2017-12-31T17:27:06Z</dcterms:modified>
</cp:coreProperties>
</file>